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B3DB6B02-1A4A-4BA2-9643-60B77B1EEEC6}" xr6:coauthVersionLast="47" xr6:coauthVersionMax="47" xr10:uidLastSave="{00000000-0000-0000-0000-000000000000}"/>
  <bookViews>
    <workbookView xWindow="-120" yWindow="-120" windowWidth="20730" windowHeight="11160" xr2:uid="{00000000-000D-0000-FFFF-FFFF00000000}"/>
  </bookViews>
  <sheets>
    <sheet name="様式第３号" sheetId="1" r:id="rId1"/>
    <sheet name="Sheet1" sheetId="3" r:id="rId2"/>
    <sheet name="エラーチェック" sheetId="2" state="hidden" r:id="rId3"/>
  </sheets>
  <definedNames>
    <definedName name="_xlnm._FilterDatabase" localSheetId="0" hidden="1">様式第３号!$B$7:$J$14</definedName>
    <definedName name="_xlnm.Print_Area" localSheetId="0">様式第３号!$A$1:$J$37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 r="I22" i="1"/>
  <c r="I23" i="1"/>
  <c r="I19" i="1"/>
  <c r="G21" i="1"/>
  <c r="G22" i="1"/>
  <c r="G23" i="1"/>
  <c r="G19" i="1"/>
  <c r="F24" i="1"/>
  <c r="F23" i="1"/>
  <c r="F22" i="1"/>
  <c r="F21" i="1"/>
  <c r="F20" i="1"/>
  <c r="F19" i="1"/>
  <c r="F13" i="1"/>
  <c r="F12" i="1"/>
  <c r="F11" i="1"/>
  <c r="F10" i="1"/>
  <c r="F9" i="1"/>
  <c r="F8" i="1"/>
  <c r="M20" i="1" l="1"/>
  <c r="M21" i="1"/>
  <c r="M22" i="1"/>
  <c r="M23" i="1"/>
  <c r="M24" i="1"/>
  <c r="M19" i="1"/>
  <c r="D14" i="1"/>
  <c r="E14" i="1"/>
  <c r="C14" i="1"/>
  <c r="I25" i="1"/>
  <c r="H25" i="1"/>
  <c r="G25" i="1"/>
  <c r="C8" i="2" s="1"/>
  <c r="E25" i="1"/>
  <c r="D25" i="1"/>
  <c r="C25" i="1"/>
  <c r="C6" i="2" l="1"/>
  <c r="F25" i="1"/>
  <c r="C4" i="2"/>
  <c r="F14" i="1"/>
  <c r="C5" i="2"/>
  <c r="C9" i="2"/>
  <c r="C7" i="2" l="1"/>
</calcChain>
</file>

<file path=xl/sharedStrings.xml><?xml version="1.0" encoding="utf-8"?>
<sst xmlns="http://schemas.openxmlformats.org/spreadsheetml/2006/main" count="46" uniqueCount="37">
  <si>
    <t>区　分</t>
  </si>
  <si>
    <t>前年度</t>
  </si>
  <si>
    <t>備　　考</t>
  </si>
  <si>
    <t>計</t>
  </si>
  <si>
    <t>備　考</t>
  </si>
  <si>
    <t>会費</t>
  </si>
  <si>
    <t>その他</t>
  </si>
  <si>
    <t>（単位：円）</t>
    <rPh sb="1" eb="3">
      <t>タンイ</t>
    </rPh>
    <rPh sb="4" eb="5">
      <t>エン</t>
    </rPh>
    <phoneticPr fontId="1"/>
  </si>
  <si>
    <t>１　収　　入</t>
    <rPh sb="2" eb="3">
      <t>オサム</t>
    </rPh>
    <rPh sb="5" eb="6">
      <t>ニュウ</t>
    </rPh>
    <phoneticPr fontId="1"/>
  </si>
  <si>
    <t>２　支　　出</t>
    <rPh sb="2" eb="3">
      <t>シ</t>
    </rPh>
    <rPh sb="5" eb="6">
      <t>デ</t>
    </rPh>
    <phoneticPr fontId="1"/>
  </si>
  <si>
    <t>エラーチェック</t>
    <phoneticPr fontId="1"/>
  </si>
  <si>
    <t>市補助金</t>
    <rPh sb="0" eb="1">
      <t>シ</t>
    </rPh>
    <rPh sb="1" eb="4">
      <t>ホジョキン</t>
    </rPh>
    <phoneticPr fontId="1"/>
  </si>
  <si>
    <t>比較対象</t>
    <rPh sb="0" eb="2">
      <t>ヒカク</t>
    </rPh>
    <rPh sb="2" eb="4">
      <t>タイショウ</t>
    </rPh>
    <phoneticPr fontId="1"/>
  </si>
  <si>
    <t>チェック結果</t>
    <rPh sb="4" eb="6">
      <t>ケッカ</t>
    </rPh>
    <phoneticPr fontId="1"/>
  </si>
  <si>
    <t>収入　比較増減額の合計
支出　比較増減額の合計</t>
    <rPh sb="0" eb="2">
      <t>シュウニュウ</t>
    </rPh>
    <rPh sb="3" eb="5">
      <t>ヒカク</t>
    </rPh>
    <rPh sb="5" eb="7">
      <t>ゾウゲン</t>
    </rPh>
    <rPh sb="7" eb="8">
      <t>ガク</t>
    </rPh>
    <rPh sb="9" eb="11">
      <t>ゴウケイ</t>
    </rPh>
    <rPh sb="12" eb="14">
      <t>シシュツ</t>
    </rPh>
    <rPh sb="15" eb="17">
      <t>ヒカク</t>
    </rPh>
    <rPh sb="17" eb="19">
      <t>ゾウゲン</t>
    </rPh>
    <rPh sb="19" eb="20">
      <t>ガク</t>
    </rPh>
    <rPh sb="21" eb="23">
      <t>ゴウケイ</t>
    </rPh>
    <phoneticPr fontId="1"/>
  </si>
  <si>
    <t>支出　来年度予算額Ａの各区分
支出　Ａの財源内訳の各区分ごとの合計</t>
    <rPh sb="0" eb="2">
      <t>シシュツ</t>
    </rPh>
    <rPh sb="3" eb="6">
      <t>ライネンド</t>
    </rPh>
    <rPh sb="6" eb="8">
      <t>ヨサン</t>
    </rPh>
    <rPh sb="8" eb="9">
      <t>ガク</t>
    </rPh>
    <rPh sb="11" eb="14">
      <t>カククブン</t>
    </rPh>
    <rPh sb="15" eb="17">
      <t>シシュツ</t>
    </rPh>
    <rPh sb="20" eb="22">
      <t>ザイゲン</t>
    </rPh>
    <rPh sb="22" eb="24">
      <t>ウチワケ</t>
    </rPh>
    <rPh sb="25" eb="28">
      <t>カククブン</t>
    </rPh>
    <rPh sb="31" eb="33">
      <t>ゴウケイ</t>
    </rPh>
    <phoneticPr fontId="1"/>
  </si>
  <si>
    <t>予算額Ｂ</t>
    <rPh sb="0" eb="3">
      <t>ヨサンガク</t>
    </rPh>
    <phoneticPr fontId="1"/>
  </si>
  <si>
    <t>決算額Ｃ</t>
    <phoneticPr fontId="1"/>
  </si>
  <si>
    <t>比較増減</t>
    <rPh sb="0" eb="2">
      <t>ヒカク</t>
    </rPh>
    <rPh sb="2" eb="4">
      <t>ゾウゲン</t>
    </rPh>
    <phoneticPr fontId="1"/>
  </si>
  <si>
    <t>予算額Ａ</t>
    <rPh sb="0" eb="3">
      <t>ヨサンガク</t>
    </rPh>
    <phoneticPr fontId="1"/>
  </si>
  <si>
    <t>Ａ－Ｂ</t>
    <phoneticPr fontId="1"/>
  </si>
  <si>
    <t>Ａの財源内訳</t>
    <phoneticPr fontId="1"/>
  </si>
  <si>
    <t>様式第３号</t>
    <rPh sb="0" eb="2">
      <t>ヨウシキ</t>
    </rPh>
    <rPh sb="2" eb="3">
      <t>ダイ</t>
    </rPh>
    <rPh sb="4" eb="5">
      <t>ゴウ</t>
    </rPh>
    <phoneticPr fontId="1"/>
  </si>
  <si>
    <t>収　支　予　算　書</t>
    <rPh sb="0" eb="1">
      <t>オサム</t>
    </rPh>
    <rPh sb="2" eb="3">
      <t>シ</t>
    </rPh>
    <rPh sb="4" eb="5">
      <t>ヨ</t>
    </rPh>
    <rPh sb="6" eb="7">
      <t>サン</t>
    </rPh>
    <rPh sb="8" eb="9">
      <t>ショ</t>
    </rPh>
    <phoneticPr fontId="1"/>
  </si>
  <si>
    <t>※　財源内訳の欄は、補助金が充当されている事業等を明確にし、必ず記載すること。</t>
    <rPh sb="2" eb="4">
      <t>ザイゲン</t>
    </rPh>
    <rPh sb="4" eb="6">
      <t>ウチワケ</t>
    </rPh>
    <rPh sb="7" eb="8">
      <t>ラン</t>
    </rPh>
    <rPh sb="10" eb="13">
      <t>ホジョキン</t>
    </rPh>
    <rPh sb="14" eb="16">
      <t>ジュウトウ</t>
    </rPh>
    <rPh sb="21" eb="23">
      <t>ジギョウ</t>
    </rPh>
    <rPh sb="23" eb="24">
      <t>トウ</t>
    </rPh>
    <rPh sb="25" eb="27">
      <t>メイカク</t>
    </rPh>
    <rPh sb="30" eb="31">
      <t>カナラ</t>
    </rPh>
    <rPh sb="32" eb="34">
      <t>キサイ</t>
    </rPh>
    <phoneticPr fontId="1"/>
  </si>
  <si>
    <t>収入　本年度予算額の合計
支出　本年度予算額の合計</t>
    <rPh sb="0" eb="2">
      <t>シュウニュウ</t>
    </rPh>
    <rPh sb="3" eb="6">
      <t>ホンネンド</t>
    </rPh>
    <rPh sb="6" eb="8">
      <t>ヨサン</t>
    </rPh>
    <rPh sb="8" eb="9">
      <t>ガク</t>
    </rPh>
    <rPh sb="10" eb="12">
      <t>ゴウケイ</t>
    </rPh>
    <rPh sb="13" eb="15">
      <t>シシュツ</t>
    </rPh>
    <rPh sb="16" eb="19">
      <t>ホンネンド</t>
    </rPh>
    <rPh sb="19" eb="21">
      <t>ヨサン</t>
    </rPh>
    <rPh sb="21" eb="22">
      <t>ガク</t>
    </rPh>
    <rPh sb="23" eb="25">
      <t>ゴウケイ</t>
    </rPh>
    <phoneticPr fontId="1"/>
  </si>
  <si>
    <t>収入　前年度予算額の合計
支出　前年度予算額の合計</t>
    <rPh sb="0" eb="2">
      <t>シュウニュウ</t>
    </rPh>
    <rPh sb="3" eb="6">
      <t>ゼンネンド</t>
    </rPh>
    <rPh sb="6" eb="9">
      <t>ヨサンガク</t>
    </rPh>
    <rPh sb="10" eb="12">
      <t>ゴウケイ</t>
    </rPh>
    <rPh sb="13" eb="15">
      <t>シシュツ</t>
    </rPh>
    <rPh sb="16" eb="19">
      <t>ゼンネンド</t>
    </rPh>
    <rPh sb="19" eb="21">
      <t>ヨサン</t>
    </rPh>
    <rPh sb="21" eb="22">
      <t>ガク</t>
    </rPh>
    <rPh sb="23" eb="25">
      <t>ゴウケイ</t>
    </rPh>
    <phoneticPr fontId="1"/>
  </si>
  <si>
    <t>収入　前年度決算額の合計
支出　前年度決算額の合計</t>
    <rPh sb="0" eb="2">
      <t>シュウニュウ</t>
    </rPh>
    <rPh sb="3" eb="6">
      <t>ゼンネンド</t>
    </rPh>
    <rPh sb="6" eb="8">
      <t>ケッサン</t>
    </rPh>
    <rPh sb="8" eb="9">
      <t>ガク</t>
    </rPh>
    <rPh sb="9" eb="10">
      <t>ゲンガク</t>
    </rPh>
    <rPh sb="10" eb="12">
      <t>ゴウケイ</t>
    </rPh>
    <rPh sb="13" eb="15">
      <t>シシュツ</t>
    </rPh>
    <rPh sb="16" eb="19">
      <t>ゼンネンド</t>
    </rPh>
    <rPh sb="19" eb="21">
      <t>ケッサン</t>
    </rPh>
    <rPh sb="21" eb="22">
      <t>ガク</t>
    </rPh>
    <rPh sb="22" eb="23">
      <t>ゾウガク</t>
    </rPh>
    <rPh sb="23" eb="25">
      <t>ゴウケイ</t>
    </rPh>
    <phoneticPr fontId="1"/>
  </si>
  <si>
    <t>収入　本年度予算額における市補助金の額
支出　Ａの財源内訳における補助金の合計額</t>
    <rPh sb="0" eb="2">
      <t>シュウニュウ</t>
    </rPh>
    <rPh sb="3" eb="6">
      <t>ホンネンド</t>
    </rPh>
    <rPh sb="6" eb="8">
      <t>ヨサン</t>
    </rPh>
    <rPh sb="8" eb="9">
      <t>ガク</t>
    </rPh>
    <rPh sb="13" eb="14">
      <t>シ</t>
    </rPh>
    <rPh sb="14" eb="17">
      <t>ホジョキン</t>
    </rPh>
    <rPh sb="18" eb="19">
      <t>ガク</t>
    </rPh>
    <rPh sb="20" eb="22">
      <t>シシュツ</t>
    </rPh>
    <rPh sb="25" eb="27">
      <t>ザイゲン</t>
    </rPh>
    <rPh sb="27" eb="29">
      <t>ウチワケ</t>
    </rPh>
    <rPh sb="33" eb="36">
      <t>ホジョキン</t>
    </rPh>
    <rPh sb="37" eb="39">
      <t>ゴウケイ</t>
    </rPh>
    <rPh sb="39" eb="40">
      <t>ガク</t>
    </rPh>
    <phoneticPr fontId="1"/>
  </si>
  <si>
    <t>市補助金</t>
    <rPh sb="0" eb="1">
      <t>シ</t>
    </rPh>
    <phoneticPr fontId="1"/>
  </si>
  <si>
    <t>※　（歳入決算額）－（歳出決算額）＝（翌年度へ繰越）　（繰越の財源内訳）</t>
    <phoneticPr fontId="1"/>
  </si>
  <si>
    <t>特産品の開発又は改良に要する経費</t>
    <rPh sb="0" eb="3">
      <t>トクサンヒン</t>
    </rPh>
    <rPh sb="4" eb="6">
      <t>カイハツ</t>
    </rPh>
    <rPh sb="6" eb="7">
      <t>マタ</t>
    </rPh>
    <rPh sb="8" eb="10">
      <t>カイリョウ</t>
    </rPh>
    <rPh sb="11" eb="12">
      <t>ヨウ</t>
    </rPh>
    <rPh sb="14" eb="16">
      <t>ケイヒ</t>
    </rPh>
    <phoneticPr fontId="1"/>
  </si>
  <si>
    <t>特産品の開発のための特殊機械の導入に要する経費</t>
    <rPh sb="0" eb="3">
      <t>トクサンヒン</t>
    </rPh>
    <rPh sb="4" eb="6">
      <t>カイハツ</t>
    </rPh>
    <rPh sb="10" eb="12">
      <t>トクシュ</t>
    </rPh>
    <rPh sb="12" eb="14">
      <t>キカイ</t>
    </rPh>
    <rPh sb="15" eb="17">
      <t>ドウニュウ</t>
    </rPh>
    <phoneticPr fontId="1"/>
  </si>
  <si>
    <t>商品のパッケージ、ラベル、包装資材等の製作に要する経費</t>
    <rPh sb="0" eb="2">
      <t>ショウヒン</t>
    </rPh>
    <rPh sb="13" eb="15">
      <t>ホウソウ</t>
    </rPh>
    <rPh sb="15" eb="17">
      <t>シザイ</t>
    </rPh>
    <rPh sb="17" eb="18">
      <t>トウ</t>
    </rPh>
    <rPh sb="19" eb="21">
      <t>セイサク</t>
    </rPh>
    <phoneticPr fontId="1"/>
  </si>
  <si>
    <t>特産品の販売促進に係る広告及び宣伝に要する経費</t>
    <rPh sb="0" eb="3">
      <t>トクサンヒン</t>
    </rPh>
    <rPh sb="4" eb="6">
      <t>ハンバイ</t>
    </rPh>
    <rPh sb="6" eb="8">
      <t>ソクシン</t>
    </rPh>
    <rPh sb="9" eb="10">
      <t>カカ</t>
    </rPh>
    <rPh sb="11" eb="13">
      <t>コウコク</t>
    </rPh>
    <rPh sb="13" eb="14">
      <t>オヨ</t>
    </rPh>
    <rPh sb="15" eb="17">
      <t>センデン</t>
    </rPh>
    <phoneticPr fontId="1"/>
  </si>
  <si>
    <t>商標登録等に要する経費</t>
    <rPh sb="0" eb="2">
      <t>ショウヒョウ</t>
    </rPh>
    <rPh sb="2" eb="4">
      <t>トウロク</t>
    </rPh>
    <rPh sb="4" eb="5">
      <t>トウ</t>
    </rPh>
    <phoneticPr fontId="1"/>
  </si>
  <si>
    <t>自己資金</t>
    <rPh sb="0" eb="2">
      <t>ジコ</t>
    </rPh>
    <rPh sb="2" eb="4">
      <t>シキン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</si>
</sst>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color theme="1"/>
      <name val="ＭＳ Ｐゴシック"/>
      <family val="2"/>
      <scheme val="minor"/>
    </font>
    <font>
      <sz val="6"/>
      <name val="ＭＳ Ｐゴシック"/>
      <family val="3"/>
      <charset val="128"/>
      <scheme val="minor"/>
    </font>
    <font>
      <sz val="16"/>
      <color theme="1"/>
      <name val="ＭＳ ゴシック"/>
      <family val="3"/>
      <charset val="128"/>
    </font>
    <font>
      <sz val="11"/>
      <color theme="1"/>
      <name val="ＭＳ 明朝"/>
      <family val="1"/>
      <charset val="128"/>
    </font>
    <font>
      <sz val="8"/>
      <color theme="1"/>
      <name val="ＭＳ 明朝"/>
      <family val="1"/>
      <charset val="128"/>
    </font>
    <font>
      <sz val="8"/>
      <color theme="1"/>
      <name val="Calibri"/>
      <family val="2"/>
    </font>
    <font>
      <sz val="14"/>
      <color theme="1"/>
      <name val="ＭＳ 明朝"/>
      <family val="1"/>
      <charset val="128"/>
    </font>
    <font>
      <b/>
      <sz val="16"/>
      <color theme="1"/>
      <name val="ＭＳ Ｐゴシック"/>
      <family val="3"/>
      <charset val="128"/>
      <scheme val="minor"/>
    </font>
    <font>
      <sz val="16"/>
      <color theme="1"/>
      <name val="ＭＳ 明朝"/>
      <family val="1"/>
      <charset val="128"/>
    </font>
    <font>
      <u val="double"/>
      <sz val="12"/>
      <color theme="1"/>
      <name val="ＭＳ 明朝"/>
      <family val="1"/>
      <charset val="128"/>
    </font>
    <font>
      <sz val="12"/>
      <color theme="1"/>
      <name val="ＭＳ 明朝"/>
      <family val="1"/>
      <charset val="128"/>
    </font>
    <font>
      <sz val="8"/>
      <color rgb="FFFF0000"/>
      <name val="HG創英角ﾎﾟｯﾌﾟ体"/>
      <family val="3"/>
      <charset val="128"/>
    </font>
    <font>
      <sz val="8"/>
      <color rgb="FFFF0000"/>
      <name val="HGP創英角ﾎﾟｯﾌﾟ体"/>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thin">
        <color indexed="64"/>
      </top>
      <bottom/>
      <diagonal/>
    </border>
    <border>
      <left/>
      <right/>
      <top style="hair">
        <color indexed="64"/>
      </top>
      <bottom style="hair">
        <color indexed="64"/>
      </bottom>
      <diagonal/>
    </border>
    <border>
      <left/>
      <right/>
      <top style="double">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double">
        <color indexed="64"/>
      </bottom>
      <diagonal/>
    </border>
  </borders>
  <cellStyleXfs count="1">
    <xf numFmtId="0" fontId="0" fillId="0" borderId="0"/>
  </cellStyleXfs>
  <cellXfs count="94">
    <xf numFmtId="0" fontId="0" fillId="0" borderId="0" xfId="0"/>
    <xf numFmtId="0" fontId="3" fillId="0" borderId="0" xfId="0" applyFont="1"/>
    <xf numFmtId="0" fontId="4" fillId="0" borderId="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justify" vertical="center" wrapText="1"/>
    </xf>
    <xf numFmtId="176" fontId="5" fillId="0" borderId="25" xfId="0" applyNumberFormat="1" applyFont="1" applyBorder="1" applyAlignment="1">
      <alignment horizontal="right" vertical="center" wrapText="1"/>
    </xf>
    <xf numFmtId="176" fontId="5" fillId="0" borderId="15" xfId="0" applyNumberFormat="1" applyFont="1" applyBorder="1" applyAlignment="1">
      <alignment horizontal="right" vertical="center" wrapText="1"/>
    </xf>
    <xf numFmtId="0" fontId="4" fillId="0" borderId="33" xfId="0" applyFont="1" applyBorder="1" applyAlignment="1">
      <alignment horizontal="justify" vertical="center" wrapText="1"/>
    </xf>
    <xf numFmtId="176" fontId="5" fillId="0" borderId="26" xfId="0" applyNumberFormat="1" applyFont="1" applyBorder="1" applyAlignment="1">
      <alignment horizontal="right" vertical="center" wrapText="1"/>
    </xf>
    <xf numFmtId="0" fontId="4" fillId="0" borderId="1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10" xfId="0" applyFont="1" applyBorder="1" applyAlignment="1">
      <alignment horizontal="center" vertical="center" wrapText="1"/>
    </xf>
    <xf numFmtId="176" fontId="5" fillId="0" borderId="37" xfId="0" applyNumberFormat="1" applyFont="1" applyBorder="1" applyAlignment="1">
      <alignment horizontal="right" vertical="center" wrapText="1"/>
    </xf>
    <xf numFmtId="176" fontId="5" fillId="0" borderId="30" xfId="0" applyNumberFormat="1" applyFont="1" applyBorder="1" applyAlignment="1">
      <alignment horizontal="right" vertical="center" wrapText="1"/>
    </xf>
    <xf numFmtId="176" fontId="5" fillId="0" borderId="14" xfId="0" applyNumberFormat="1" applyFont="1" applyBorder="1" applyAlignment="1">
      <alignment horizontal="right" vertical="center" wrapText="1"/>
    </xf>
    <xf numFmtId="176" fontId="5" fillId="0" borderId="16" xfId="0" applyNumberFormat="1" applyFont="1" applyBorder="1" applyAlignment="1">
      <alignment horizontal="right" vertical="center" wrapText="1"/>
    </xf>
    <xf numFmtId="176" fontId="5" fillId="0" borderId="20" xfId="0" applyNumberFormat="1" applyFont="1" applyBorder="1" applyAlignment="1">
      <alignment horizontal="right" vertical="center" wrapText="1"/>
    </xf>
    <xf numFmtId="176" fontId="5" fillId="0" borderId="21" xfId="0" applyNumberFormat="1" applyFont="1" applyBorder="1" applyAlignment="1">
      <alignment horizontal="right" vertical="center" wrapText="1"/>
    </xf>
    <xf numFmtId="176" fontId="5" fillId="0" borderId="22" xfId="0" applyNumberFormat="1" applyFont="1" applyBorder="1" applyAlignment="1">
      <alignment horizontal="right" vertical="center" wrapText="1"/>
    </xf>
    <xf numFmtId="176" fontId="5" fillId="0" borderId="24" xfId="0" applyNumberFormat="1" applyFont="1" applyBorder="1" applyAlignment="1">
      <alignment horizontal="right" vertical="center" wrapText="1"/>
    </xf>
    <xf numFmtId="0" fontId="5" fillId="0" borderId="32" xfId="0" applyFont="1" applyBorder="1" applyAlignment="1">
      <alignment horizontal="center" vertical="center" wrapText="1"/>
    </xf>
    <xf numFmtId="0" fontId="4" fillId="0" borderId="38" xfId="0" applyFont="1" applyBorder="1" applyAlignment="1">
      <alignment horizontal="justify" vertical="center" wrapText="1"/>
    </xf>
    <xf numFmtId="0" fontId="6" fillId="0" borderId="0" xfId="0" applyFont="1"/>
    <xf numFmtId="0" fontId="6" fillId="0" borderId="0" xfId="0" applyFont="1" applyAlignment="1">
      <alignment horizontal="right"/>
    </xf>
    <xf numFmtId="0" fontId="0" fillId="0" borderId="14"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justify" vertical="center" wrapText="1"/>
    </xf>
    <xf numFmtId="0" fontId="6" fillId="0" borderId="0" xfId="0" applyFont="1" applyAlignment="1">
      <alignment horizontal="lef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0" fillId="0" borderId="39" xfId="0" applyBorder="1" applyAlignment="1">
      <alignment vertical="center" wrapText="1"/>
    </xf>
    <xf numFmtId="0" fontId="0" fillId="0" borderId="40" xfId="0" applyBorder="1"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176" fontId="5" fillId="0" borderId="32" xfId="0" applyNumberFormat="1" applyFont="1" applyBorder="1" applyAlignment="1">
      <alignment horizontal="right" vertical="center" wrapText="1"/>
    </xf>
    <xf numFmtId="176" fontId="5" fillId="0" borderId="33" xfId="0" applyNumberFormat="1" applyFont="1" applyBorder="1" applyAlignment="1">
      <alignment horizontal="right" vertical="center" wrapText="1"/>
    </xf>
    <xf numFmtId="0" fontId="4" fillId="0" borderId="34" xfId="0" applyFont="1" applyBorder="1" applyAlignment="1">
      <alignment vertical="center" wrapText="1"/>
    </xf>
    <xf numFmtId="0" fontId="4" fillId="0" borderId="32" xfId="0" applyFont="1" applyBorder="1" applyAlignment="1">
      <alignment vertical="center" wrapText="1"/>
    </xf>
    <xf numFmtId="0" fontId="11" fillId="0" borderId="32" xfId="0" applyFont="1" applyBorder="1" applyAlignment="1">
      <alignment horizontal="center" vertical="center" wrapText="1"/>
    </xf>
    <xf numFmtId="176" fontId="12" fillId="0" borderId="11" xfId="0" applyNumberFormat="1" applyFont="1" applyBorder="1" applyAlignment="1">
      <alignment horizontal="right" vertical="center" wrapText="1"/>
    </xf>
    <xf numFmtId="176" fontId="12" fillId="0" borderId="13" xfId="0" applyNumberFormat="1" applyFont="1" applyBorder="1" applyAlignment="1">
      <alignment horizontal="right" vertical="center" wrapText="1"/>
    </xf>
    <xf numFmtId="176" fontId="12" fillId="0" borderId="44" xfId="0" applyNumberFormat="1" applyFont="1" applyBorder="1" applyAlignment="1">
      <alignment horizontal="right" vertical="center" wrapText="1"/>
    </xf>
    <xf numFmtId="176" fontId="12" fillId="0" borderId="14" xfId="0" applyNumberFormat="1" applyFont="1" applyBorder="1" applyAlignment="1">
      <alignment horizontal="right" vertical="center" wrapText="1"/>
    </xf>
    <xf numFmtId="176" fontId="12" fillId="0" borderId="16" xfId="0" applyNumberFormat="1" applyFont="1" applyBorder="1" applyAlignment="1">
      <alignment horizontal="right" vertical="center" wrapText="1"/>
    </xf>
    <xf numFmtId="176" fontId="12" fillId="0" borderId="42" xfId="0" applyNumberFormat="1" applyFont="1" applyBorder="1" applyAlignment="1">
      <alignment horizontal="right" vertical="center" wrapText="1"/>
    </xf>
    <xf numFmtId="176" fontId="12" fillId="0" borderId="22" xfId="0" applyNumberFormat="1" applyFont="1" applyBorder="1" applyAlignment="1">
      <alignment horizontal="right" vertical="center" wrapText="1"/>
    </xf>
    <xf numFmtId="176" fontId="12" fillId="0" borderId="24" xfId="0" applyNumberFormat="1" applyFont="1" applyBorder="1" applyAlignment="1">
      <alignment horizontal="right" vertical="center" wrapText="1"/>
    </xf>
    <xf numFmtId="176" fontId="12" fillId="0" borderId="43" xfId="0" applyNumberFormat="1" applyFont="1" applyBorder="1" applyAlignment="1">
      <alignment horizontal="right" vertical="center" wrapText="1"/>
    </xf>
    <xf numFmtId="176" fontId="12" fillId="0" borderId="12" xfId="0" applyNumberFormat="1" applyFont="1" applyBorder="1" applyAlignment="1">
      <alignment horizontal="right" vertical="center" wrapText="1"/>
    </xf>
    <xf numFmtId="176" fontId="12" fillId="0" borderId="15" xfId="0" applyNumberFormat="1" applyFont="1" applyBorder="1" applyAlignment="1">
      <alignment horizontal="right" vertical="center" wrapText="1"/>
    </xf>
    <xf numFmtId="176" fontId="12" fillId="0" borderId="23" xfId="0" applyNumberFormat="1" applyFont="1" applyBorder="1" applyAlignment="1">
      <alignment horizontal="right" vertical="center" wrapText="1"/>
    </xf>
    <xf numFmtId="3" fontId="12" fillId="0" borderId="28" xfId="0" applyNumberFormat="1" applyFont="1" applyBorder="1" applyAlignment="1">
      <alignment horizontal="right" vertical="center" wrapText="1"/>
    </xf>
    <xf numFmtId="176" fontId="12" fillId="0" borderId="25" xfId="0" applyNumberFormat="1" applyFont="1" applyBorder="1" applyAlignment="1">
      <alignment horizontal="right" vertical="center" wrapText="1"/>
    </xf>
    <xf numFmtId="0" fontId="4" fillId="0" borderId="48" xfId="0" applyFont="1" applyBorder="1" applyAlignment="1">
      <alignment horizontal="justify" vertical="center"/>
    </xf>
    <xf numFmtId="176" fontId="5" fillId="0" borderId="48" xfId="0" applyNumberFormat="1" applyFont="1" applyBorder="1" applyAlignment="1">
      <alignment horizontal="right" vertical="center" wrapText="1"/>
    </xf>
    <xf numFmtId="3" fontId="12" fillId="0" borderId="19" xfId="0" applyNumberFormat="1" applyFont="1" applyBorder="1" applyAlignment="1">
      <alignment horizontal="right" vertical="center" wrapText="1"/>
    </xf>
    <xf numFmtId="3" fontId="12" fillId="0" borderId="34" xfId="0" applyNumberFormat="1" applyFont="1" applyBorder="1" applyAlignment="1">
      <alignment horizontal="right" vertical="center" wrapText="1"/>
    </xf>
    <xf numFmtId="3" fontId="12" fillId="0" borderId="31" xfId="0" applyNumberFormat="1" applyFont="1" applyBorder="1" applyAlignment="1">
      <alignment horizontal="right" vertical="center" wrapText="1"/>
    </xf>
    <xf numFmtId="0" fontId="4" fillId="0" borderId="2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center" vertical="center"/>
    </xf>
    <xf numFmtId="0" fontId="3"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6" xfId="0" applyFont="1" applyBorder="1" applyAlignment="1">
      <alignment horizontal="center" vertical="center" wrapText="1"/>
    </xf>
    <xf numFmtId="0" fontId="7" fillId="0" borderId="3" xfId="0" applyFont="1" applyBorder="1" applyAlignment="1">
      <alignment horizontal="center" vertical="center"/>
    </xf>
  </cellXfs>
  <cellStyles count="1">
    <cellStyle name="標準" xfId="0" builtinId="0"/>
  </cellStyles>
  <dxfs count="1">
    <dxf>
      <font>
        <b/>
        <i val="0"/>
        <color theme="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85725</xdr:colOff>
      <xdr:row>23</xdr:row>
      <xdr:rowOff>342900</xdr:rowOff>
    </xdr:from>
    <xdr:to>
      <xdr:col>7</xdr:col>
      <xdr:colOff>123825</xdr:colOff>
      <xdr:row>25</xdr:row>
      <xdr:rowOff>104775</xdr:rowOff>
    </xdr:to>
    <xdr:sp macro="" textlink="">
      <xdr:nvSpPr>
        <xdr:cNvPr id="10" name="星: 6 pt 9">
          <a:extLst>
            <a:ext uri="{FF2B5EF4-FFF2-40B4-BE49-F238E27FC236}">
              <a16:creationId xmlns:a16="http://schemas.microsoft.com/office/drawing/2014/main" id="{12C30F58-FEE8-D765-2500-0A2A33EE52A3}"/>
            </a:ext>
          </a:extLst>
        </xdr:cNvPr>
        <xdr:cNvSpPr/>
      </xdr:nvSpPr>
      <xdr:spPr>
        <a:xfrm>
          <a:off x="4410075" y="7705725"/>
          <a:ext cx="771525" cy="638175"/>
        </a:xfrm>
        <a:prstGeom prst="star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31938</xdr:colOff>
          <xdr:row>1</xdr:row>
          <xdr:rowOff>8972</xdr:rowOff>
        </xdr:from>
        <xdr:to>
          <xdr:col>48</xdr:col>
          <xdr:colOff>45738</xdr:colOff>
          <xdr:row>12</xdr:row>
          <xdr:rowOff>400416</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エラーチェック!$B$2:$C$9" spid="_x0000_s1067"/>
                </a:ext>
              </a:extLst>
            </xdr:cNvPicPr>
          </xdr:nvPicPr>
          <xdr:blipFill>
            <a:blip xmlns:r="http://schemas.openxmlformats.org/officeDocument/2006/relationships" r:embed="rId1"/>
            <a:srcRect/>
            <a:stretch>
              <a:fillRect/>
            </a:stretch>
          </xdr:blipFill>
          <xdr:spPr bwMode="auto">
            <a:xfrm>
              <a:off x="7537638" y="228047"/>
              <a:ext cx="4347675" cy="3734719"/>
            </a:xfrm>
            <a:prstGeom prst="rect">
              <a:avLst/>
            </a:prstGeom>
            <a:solidFill>
              <a:sysClr val="window" lastClr="FFFFFF"/>
            </a:solidFill>
          </xdr:spPr>
        </xdr:pic>
        <xdr:clientData/>
      </xdr:twoCellAnchor>
    </mc:Choice>
    <mc:Fallback/>
  </mc:AlternateContent>
  <xdr:twoCellAnchor>
    <xdr:from>
      <xdr:col>6</xdr:col>
      <xdr:colOff>276225</xdr:colOff>
      <xdr:row>1</xdr:row>
      <xdr:rowOff>165653</xdr:rowOff>
    </xdr:from>
    <xdr:to>
      <xdr:col>9</xdr:col>
      <xdr:colOff>728870</xdr:colOff>
      <xdr:row>9</xdr:row>
      <xdr:rowOff>66261</xdr:rowOff>
    </xdr:to>
    <xdr:sp macro="" textlink="">
      <xdr:nvSpPr>
        <xdr:cNvPr id="7" name="吹き出し: 角を丸めた四角形 6">
          <a:extLst>
            <a:ext uri="{FF2B5EF4-FFF2-40B4-BE49-F238E27FC236}">
              <a16:creationId xmlns:a16="http://schemas.microsoft.com/office/drawing/2014/main" id="{58E34D08-0C4B-1D79-F3F7-5190056CA5BD}"/>
            </a:ext>
          </a:extLst>
        </xdr:cNvPr>
        <xdr:cNvSpPr/>
      </xdr:nvSpPr>
      <xdr:spPr>
        <a:xfrm>
          <a:off x="4616312" y="381001"/>
          <a:ext cx="2664101" cy="1938130"/>
        </a:xfrm>
        <a:prstGeom prst="wedgeRoundRectCallout">
          <a:avLst>
            <a:gd name="adj1" fmla="val -60442"/>
            <a:gd name="adj2" fmla="val -524"/>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P創英角ﾎﾟｯﾌﾟ体" panose="040B0A00000000000000" pitchFamily="50" charset="-128"/>
              <a:ea typeface="HGP創英角ﾎﾟｯﾌﾟ体" panose="040B0A00000000000000" pitchFamily="50" charset="-128"/>
            </a:rPr>
            <a:t>「２　支出＞</a:t>
          </a:r>
          <a:r>
            <a:rPr kumimoji="1" lang="en-US" altLang="ja-JP" sz="1100">
              <a:latin typeface="HGP創英角ﾎﾟｯﾌﾟ体" panose="040B0A00000000000000" pitchFamily="50" charset="-128"/>
              <a:ea typeface="HGP創英角ﾎﾟｯﾌﾟ体" panose="040B0A00000000000000" pitchFamily="50" charset="-128"/>
            </a:rPr>
            <a:t>A</a:t>
          </a:r>
          <a:r>
            <a:rPr kumimoji="1" lang="ja-JP" altLang="en-US" sz="1100">
              <a:latin typeface="HGP創英角ﾎﾟｯﾌﾟ体" panose="040B0A00000000000000" pitchFamily="50" charset="-128"/>
              <a:ea typeface="HGP創英角ﾎﾟｯﾌﾟ体" panose="040B0A00000000000000" pitchFamily="50" charset="-128"/>
            </a:rPr>
            <a:t>の財源内訳</a:t>
          </a:r>
          <a:r>
            <a:rPr kumimoji="1" lang="en-US" altLang="ja-JP" sz="1100">
              <a:latin typeface="HGP創英角ﾎﾟｯﾌﾟ体" panose="040B0A00000000000000" pitchFamily="50" charset="-128"/>
              <a:ea typeface="HGP創英角ﾎﾟｯﾌﾟ体" panose="040B0A00000000000000" pitchFamily="50" charset="-128"/>
            </a:rPr>
            <a:t>&gt;</a:t>
          </a:r>
          <a:r>
            <a:rPr kumimoji="1" lang="ja-JP" altLang="en-US" sz="1100">
              <a:latin typeface="HGP創英角ﾎﾟｯﾌﾟ体" panose="040B0A00000000000000" pitchFamily="50" charset="-128"/>
              <a:ea typeface="HGP創英角ﾎﾟｯﾌﾟ体" panose="040B0A00000000000000" pitchFamily="50" charset="-128"/>
            </a:rPr>
            <a:t>市補助金＞計」の合計が入ります。</a:t>
          </a:r>
          <a:endParaRPr kumimoji="1" lang="en-US" altLang="ja-JP" sz="1100">
            <a:latin typeface="HGP創英角ﾎﾟｯﾌﾟ体" panose="040B0A00000000000000" pitchFamily="50" charset="-128"/>
            <a:ea typeface="HGP創英角ﾎﾟｯﾌﾟ体" panose="040B0A00000000000000" pitchFamily="50"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合計が</a:t>
          </a:r>
          <a:r>
            <a:rPr kumimoji="1" lang="en-US" altLang="ja-JP" sz="1100">
              <a:latin typeface="HGP創英角ﾎﾟｯﾌﾟ体" panose="040B0A00000000000000" pitchFamily="50" charset="-128"/>
              <a:ea typeface="HGP創英角ﾎﾟｯﾌﾟ体" panose="040B0A00000000000000" pitchFamily="50" charset="-128"/>
            </a:rPr>
            <a:t>300,000</a:t>
          </a:r>
          <a:r>
            <a:rPr kumimoji="1" lang="ja-JP" altLang="en-US" sz="1100">
              <a:latin typeface="HGP創英角ﾎﾟｯﾌﾟ体" panose="040B0A00000000000000" pitchFamily="50" charset="-128"/>
              <a:ea typeface="HGP創英角ﾎﾟｯﾌﾟ体" panose="040B0A00000000000000" pitchFamily="50" charset="-128"/>
            </a:rPr>
            <a:t>円以下の場合は合計額、</a:t>
          </a:r>
          <a:r>
            <a:rPr kumimoji="1" lang="en-US" altLang="ja-JP" sz="1100">
              <a:latin typeface="HGP創英角ﾎﾟｯﾌﾟ体" panose="040B0A00000000000000" pitchFamily="50" charset="-128"/>
              <a:ea typeface="HGP創英角ﾎﾟｯﾌﾟ体" panose="040B0A00000000000000" pitchFamily="50" charset="-128"/>
            </a:rPr>
            <a:t>300,000</a:t>
          </a:r>
          <a:r>
            <a:rPr kumimoji="1" lang="ja-JP" altLang="en-US" sz="1100">
              <a:latin typeface="HGP創英角ﾎﾟｯﾌﾟ体" panose="040B0A00000000000000" pitchFamily="50" charset="-128"/>
              <a:ea typeface="HGP創英角ﾎﾟｯﾌﾟ体" panose="040B0A00000000000000" pitchFamily="50" charset="-128"/>
            </a:rPr>
            <a:t>円を超す場合は</a:t>
          </a:r>
          <a:r>
            <a:rPr kumimoji="1" lang="en-US" altLang="ja-JP" sz="1100">
              <a:latin typeface="HGP創英角ﾎﾟｯﾌﾟ体" panose="040B0A00000000000000" pitchFamily="50" charset="-128"/>
              <a:ea typeface="HGP創英角ﾎﾟｯﾌﾟ体" panose="040B0A00000000000000" pitchFamily="50" charset="-128"/>
            </a:rPr>
            <a:t>300,000</a:t>
          </a:r>
          <a:r>
            <a:rPr kumimoji="1" lang="ja-JP" altLang="en-US" sz="1100">
              <a:latin typeface="HGP創英角ﾎﾟｯﾌﾟ体" panose="040B0A00000000000000" pitchFamily="50" charset="-128"/>
              <a:ea typeface="HGP創英角ﾎﾟｯﾌﾟ体" panose="040B0A00000000000000" pitchFamily="50" charset="-128"/>
            </a:rPr>
            <a:t>円となります。</a:t>
          </a:r>
          <a:endParaRPr kumimoji="1" lang="en-US" altLang="ja-JP" sz="1100">
            <a:latin typeface="HGP創英角ﾎﾟｯﾌﾟ体" panose="040B0A00000000000000" pitchFamily="50" charset="-128"/>
            <a:ea typeface="HGP創英角ﾎﾟｯﾌﾟ体" panose="040B0A00000000000000" pitchFamily="50" charset="-128"/>
          </a:endParaRPr>
        </a:p>
        <a:p>
          <a:pPr algn="l"/>
          <a:endParaRPr kumimoji="1" lang="en-US" altLang="ja-JP" sz="1100">
            <a:latin typeface="HGP創英角ﾎﾟｯﾌﾟ体" panose="040B0A00000000000000" pitchFamily="50" charset="-128"/>
            <a:ea typeface="HGP創英角ﾎﾟｯﾌﾟ体" panose="040B0A00000000000000" pitchFamily="50"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記載例の場合は、合計が</a:t>
          </a:r>
          <a:r>
            <a:rPr kumimoji="1" lang="en-US" altLang="ja-JP" sz="1100">
              <a:latin typeface="HGP創英角ﾎﾟｯﾌﾟ体" panose="040B0A00000000000000" pitchFamily="50" charset="-128"/>
              <a:ea typeface="HGP創英角ﾎﾟｯﾌﾟ体" panose="040B0A00000000000000" pitchFamily="50" charset="-128"/>
            </a:rPr>
            <a:t>299,000</a:t>
          </a:r>
          <a:r>
            <a:rPr kumimoji="1" lang="ja-JP" altLang="en-US" sz="1100">
              <a:latin typeface="HGP創英角ﾎﾟｯﾌﾟ体" panose="040B0A00000000000000" pitchFamily="50" charset="-128"/>
              <a:ea typeface="HGP創英角ﾎﾟｯﾌﾟ体" panose="040B0A00000000000000" pitchFamily="50" charset="-128"/>
            </a:rPr>
            <a:t>円のため、合計額を記入します。</a:t>
          </a:r>
        </a:p>
      </xdr:txBody>
    </xdr:sp>
    <xdr:clientData/>
  </xdr:twoCellAnchor>
  <xdr:twoCellAnchor>
    <xdr:from>
      <xdr:col>5</xdr:col>
      <xdr:colOff>571500</xdr:colOff>
      <xdr:row>19</xdr:row>
      <xdr:rowOff>38100</xdr:rowOff>
    </xdr:from>
    <xdr:to>
      <xdr:col>9</xdr:col>
      <xdr:colOff>657225</xdr:colOff>
      <xdr:row>19</xdr:row>
      <xdr:rowOff>400050</xdr:rowOff>
    </xdr:to>
    <xdr:sp macro="" textlink="">
      <xdr:nvSpPr>
        <xdr:cNvPr id="5" name="吹き出し: 角を丸めた四角形 4">
          <a:extLst>
            <a:ext uri="{FF2B5EF4-FFF2-40B4-BE49-F238E27FC236}">
              <a16:creationId xmlns:a16="http://schemas.microsoft.com/office/drawing/2014/main" id="{960BE328-6CB2-462C-94F7-540B3C507B44}"/>
            </a:ext>
          </a:extLst>
        </xdr:cNvPr>
        <xdr:cNvSpPr/>
      </xdr:nvSpPr>
      <xdr:spPr>
        <a:xfrm>
          <a:off x="4162425" y="5648325"/>
          <a:ext cx="3019425" cy="361950"/>
        </a:xfrm>
        <a:prstGeom prst="wedgeRoundRectCallout">
          <a:avLst>
            <a:gd name="adj1" fmla="val -31171"/>
            <a:gd name="adj2" fmla="val -89379"/>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latin typeface="HGP創英角ﾎﾟｯﾌﾟ体" panose="040B0A00000000000000" pitchFamily="50" charset="-128"/>
              <a:ea typeface="HGP創英角ﾎﾟｯﾌﾟ体" panose="040B0A00000000000000" pitchFamily="50" charset="-128"/>
            </a:rPr>
            <a:t>67,780×2/3=45,000</a:t>
          </a:r>
          <a:r>
            <a:rPr kumimoji="1" lang="ja-JP" altLang="en-US" sz="1100">
              <a:latin typeface="HGP創英角ﾎﾟｯﾌﾟ体" panose="040B0A00000000000000" pitchFamily="50" charset="-128"/>
              <a:ea typeface="HGP創英角ﾎﾟｯﾌﾟ体" panose="040B0A00000000000000" pitchFamily="50" charset="-128"/>
            </a:rPr>
            <a:t>（</a:t>
          </a:r>
          <a:r>
            <a:rPr kumimoji="1" lang="en-US" altLang="ja-JP" sz="1100">
              <a:latin typeface="HGP創英角ﾎﾟｯﾌﾟ体" panose="040B0A00000000000000" pitchFamily="50" charset="-128"/>
              <a:ea typeface="HGP創英角ﾎﾟｯﾌﾟ体" panose="040B0A00000000000000" pitchFamily="50" charset="-128"/>
            </a:rPr>
            <a:t>1,000</a:t>
          </a:r>
          <a:r>
            <a:rPr kumimoji="1" lang="ja-JP" altLang="en-US" sz="1100">
              <a:latin typeface="HGP創英角ﾎﾟｯﾌﾟ体" panose="040B0A00000000000000" pitchFamily="50" charset="-128"/>
              <a:ea typeface="HGP創英角ﾎﾟｯﾌﾟ体" panose="040B0A00000000000000" pitchFamily="50" charset="-128"/>
            </a:rPr>
            <a:t>円未満切捨）</a:t>
          </a:r>
        </a:p>
      </xdr:txBody>
    </xdr:sp>
    <xdr:clientData/>
  </xdr:twoCellAnchor>
  <xdr:twoCellAnchor>
    <xdr:from>
      <xdr:col>6</xdr:col>
      <xdr:colOff>714375</xdr:colOff>
      <xdr:row>13</xdr:row>
      <xdr:rowOff>428625</xdr:rowOff>
    </xdr:from>
    <xdr:to>
      <xdr:col>9</xdr:col>
      <xdr:colOff>662609</xdr:colOff>
      <xdr:row>15</xdr:row>
      <xdr:rowOff>180975</xdr:rowOff>
    </xdr:to>
    <xdr:sp macro="" textlink="">
      <xdr:nvSpPr>
        <xdr:cNvPr id="8" name="吹き出し: 角を丸めた四角形 7">
          <a:extLst>
            <a:ext uri="{FF2B5EF4-FFF2-40B4-BE49-F238E27FC236}">
              <a16:creationId xmlns:a16="http://schemas.microsoft.com/office/drawing/2014/main" id="{887C60F2-71D7-4CAE-A6F2-D8BF1D32A758}"/>
            </a:ext>
          </a:extLst>
        </xdr:cNvPr>
        <xdr:cNvSpPr/>
      </xdr:nvSpPr>
      <xdr:spPr>
        <a:xfrm>
          <a:off x="5054462" y="4437408"/>
          <a:ext cx="2159690" cy="365263"/>
        </a:xfrm>
        <a:prstGeom prst="wedgeRoundRectCallout">
          <a:avLst>
            <a:gd name="adj1" fmla="val 14853"/>
            <a:gd name="adj2" fmla="val 147912"/>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100">
              <a:latin typeface="HGP創英角ﾎﾟｯﾌﾟ体" panose="040B0A00000000000000" pitchFamily="50" charset="-128"/>
              <a:ea typeface="HGP創英角ﾎﾟｯﾌﾟ体" panose="040B0A00000000000000" pitchFamily="50" charset="-128"/>
            </a:rPr>
            <a:t>67,780-45,000=22,780</a:t>
          </a:r>
          <a:endParaRPr kumimoji="1" lang="ja-JP" altLang="en-US"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123825</xdr:colOff>
      <xdr:row>6</xdr:row>
      <xdr:rowOff>38100</xdr:rowOff>
    </xdr:from>
    <xdr:to>
      <xdr:col>3</xdr:col>
      <xdr:colOff>161925</xdr:colOff>
      <xdr:row>8</xdr:row>
      <xdr:rowOff>66675</xdr:rowOff>
    </xdr:to>
    <xdr:sp macro="" textlink="">
      <xdr:nvSpPr>
        <xdr:cNvPr id="11" name="星: 6 pt 10">
          <a:extLst>
            <a:ext uri="{FF2B5EF4-FFF2-40B4-BE49-F238E27FC236}">
              <a16:creationId xmlns:a16="http://schemas.microsoft.com/office/drawing/2014/main" id="{65AD1DC0-C754-49B2-9E4D-F4A89022ED8E}"/>
            </a:ext>
          </a:extLst>
        </xdr:cNvPr>
        <xdr:cNvSpPr/>
      </xdr:nvSpPr>
      <xdr:spPr>
        <a:xfrm>
          <a:off x="1514475" y="1238250"/>
          <a:ext cx="771525" cy="638175"/>
        </a:xfrm>
        <a:prstGeom prst="star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6</xdr:row>
      <xdr:rowOff>57150</xdr:rowOff>
    </xdr:from>
    <xdr:to>
      <xdr:col>6</xdr:col>
      <xdr:colOff>123825</xdr:colOff>
      <xdr:row>8</xdr:row>
      <xdr:rowOff>85725</xdr:rowOff>
    </xdr:to>
    <xdr:sp macro="" textlink="">
      <xdr:nvSpPr>
        <xdr:cNvPr id="12" name="星: 6 pt 11">
          <a:extLst>
            <a:ext uri="{FF2B5EF4-FFF2-40B4-BE49-F238E27FC236}">
              <a16:creationId xmlns:a16="http://schemas.microsoft.com/office/drawing/2014/main" id="{090C7390-BC9A-4D6A-875B-37FB0CEED207}"/>
            </a:ext>
          </a:extLst>
        </xdr:cNvPr>
        <xdr:cNvSpPr/>
      </xdr:nvSpPr>
      <xdr:spPr>
        <a:xfrm>
          <a:off x="3676650" y="1257300"/>
          <a:ext cx="771525" cy="638175"/>
        </a:xfrm>
        <a:prstGeom prst="star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23</xdr:row>
      <xdr:rowOff>381000</xdr:rowOff>
    </xdr:from>
    <xdr:to>
      <xdr:col>9</xdr:col>
      <xdr:colOff>161925</xdr:colOff>
      <xdr:row>25</xdr:row>
      <xdr:rowOff>95250</xdr:rowOff>
    </xdr:to>
    <xdr:sp macro="" textlink="">
      <xdr:nvSpPr>
        <xdr:cNvPr id="13" name="雲 12">
          <a:extLst>
            <a:ext uri="{FF2B5EF4-FFF2-40B4-BE49-F238E27FC236}">
              <a16:creationId xmlns:a16="http://schemas.microsoft.com/office/drawing/2014/main" id="{1E088BF9-0785-AE34-BAAC-8D8E1F37AC8A}"/>
            </a:ext>
          </a:extLst>
        </xdr:cNvPr>
        <xdr:cNvSpPr/>
      </xdr:nvSpPr>
      <xdr:spPr>
        <a:xfrm>
          <a:off x="5867400" y="7743825"/>
          <a:ext cx="819150" cy="590550"/>
        </a:xfrm>
        <a:prstGeom prst="cloud">
          <a:avLst/>
        </a:prstGeom>
        <a:noFill/>
        <a:ln>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8</xdr:row>
      <xdr:rowOff>0</xdr:rowOff>
    </xdr:from>
    <xdr:to>
      <xdr:col>3</xdr:col>
      <xdr:colOff>142875</xdr:colOff>
      <xdr:row>9</xdr:row>
      <xdr:rowOff>28575</xdr:rowOff>
    </xdr:to>
    <xdr:sp macro="" textlink="">
      <xdr:nvSpPr>
        <xdr:cNvPr id="14" name="雲 13">
          <a:extLst>
            <a:ext uri="{FF2B5EF4-FFF2-40B4-BE49-F238E27FC236}">
              <a16:creationId xmlns:a16="http://schemas.microsoft.com/office/drawing/2014/main" id="{411275CD-DC35-483D-8EE3-235F267ECEF4}"/>
            </a:ext>
          </a:extLst>
        </xdr:cNvPr>
        <xdr:cNvSpPr/>
      </xdr:nvSpPr>
      <xdr:spPr>
        <a:xfrm>
          <a:off x="1447800" y="1809750"/>
          <a:ext cx="819150" cy="466725"/>
        </a:xfrm>
        <a:prstGeom prst="cloud">
          <a:avLst/>
        </a:prstGeom>
        <a:noFill/>
        <a:ln>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8</xdr:row>
      <xdr:rowOff>47625</xdr:rowOff>
    </xdr:from>
    <xdr:to>
      <xdr:col>6</xdr:col>
      <xdr:colOff>142875</xdr:colOff>
      <xdr:row>9</xdr:row>
      <xdr:rowOff>76200</xdr:rowOff>
    </xdr:to>
    <xdr:sp macro="" textlink="">
      <xdr:nvSpPr>
        <xdr:cNvPr id="15" name="雲 14">
          <a:extLst>
            <a:ext uri="{FF2B5EF4-FFF2-40B4-BE49-F238E27FC236}">
              <a16:creationId xmlns:a16="http://schemas.microsoft.com/office/drawing/2014/main" id="{31F4E8FD-8CD7-416B-A268-58AC0ABBF73D}"/>
            </a:ext>
          </a:extLst>
        </xdr:cNvPr>
        <xdr:cNvSpPr/>
      </xdr:nvSpPr>
      <xdr:spPr>
        <a:xfrm>
          <a:off x="3648075" y="1857375"/>
          <a:ext cx="819150" cy="466725"/>
        </a:xfrm>
        <a:prstGeom prst="cloud">
          <a:avLst/>
        </a:prstGeom>
        <a:noFill/>
        <a:ln>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23</xdr:row>
      <xdr:rowOff>409575</xdr:rowOff>
    </xdr:from>
    <xdr:to>
      <xdr:col>3</xdr:col>
      <xdr:colOff>85725</xdr:colOff>
      <xdr:row>25</xdr:row>
      <xdr:rowOff>104775</xdr:rowOff>
    </xdr:to>
    <xdr:sp macro="" textlink="">
      <xdr:nvSpPr>
        <xdr:cNvPr id="16" name="ハート 15">
          <a:extLst>
            <a:ext uri="{FF2B5EF4-FFF2-40B4-BE49-F238E27FC236}">
              <a16:creationId xmlns:a16="http://schemas.microsoft.com/office/drawing/2014/main" id="{1C88BD05-A210-2E57-991F-4442091BB09E}"/>
            </a:ext>
          </a:extLst>
        </xdr:cNvPr>
        <xdr:cNvSpPr/>
      </xdr:nvSpPr>
      <xdr:spPr>
        <a:xfrm>
          <a:off x="1543050" y="7772400"/>
          <a:ext cx="666750" cy="571500"/>
        </a:xfrm>
        <a:prstGeom prst="hear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23</xdr:row>
      <xdr:rowOff>400050</xdr:rowOff>
    </xdr:from>
    <xdr:to>
      <xdr:col>6</xdr:col>
      <xdr:colOff>38100</xdr:colOff>
      <xdr:row>25</xdr:row>
      <xdr:rowOff>95250</xdr:rowOff>
    </xdr:to>
    <xdr:sp macro="" textlink="">
      <xdr:nvSpPr>
        <xdr:cNvPr id="17" name="ハート 16">
          <a:extLst>
            <a:ext uri="{FF2B5EF4-FFF2-40B4-BE49-F238E27FC236}">
              <a16:creationId xmlns:a16="http://schemas.microsoft.com/office/drawing/2014/main" id="{F27907F7-32D2-4579-A84A-0A2377D96388}"/>
            </a:ext>
          </a:extLst>
        </xdr:cNvPr>
        <xdr:cNvSpPr/>
      </xdr:nvSpPr>
      <xdr:spPr>
        <a:xfrm>
          <a:off x="3695700" y="7762875"/>
          <a:ext cx="666750" cy="571500"/>
        </a:xfrm>
        <a:prstGeom prst="hear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12</xdr:row>
      <xdr:rowOff>400050</xdr:rowOff>
    </xdr:from>
    <xdr:to>
      <xdr:col>6</xdr:col>
      <xdr:colOff>76200</xdr:colOff>
      <xdr:row>14</xdr:row>
      <xdr:rowOff>95250</xdr:rowOff>
    </xdr:to>
    <xdr:sp macro="" textlink="">
      <xdr:nvSpPr>
        <xdr:cNvPr id="18" name="ハート 17">
          <a:extLst>
            <a:ext uri="{FF2B5EF4-FFF2-40B4-BE49-F238E27FC236}">
              <a16:creationId xmlns:a16="http://schemas.microsoft.com/office/drawing/2014/main" id="{2BEB28A2-58A1-4F18-A95A-6D7BDCC1A47D}"/>
            </a:ext>
          </a:extLst>
        </xdr:cNvPr>
        <xdr:cNvSpPr/>
      </xdr:nvSpPr>
      <xdr:spPr>
        <a:xfrm>
          <a:off x="3733800" y="3962400"/>
          <a:ext cx="666750" cy="571500"/>
        </a:xfrm>
        <a:prstGeom prst="hear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12</xdr:row>
      <xdr:rowOff>419100</xdr:rowOff>
    </xdr:from>
    <xdr:to>
      <xdr:col>3</xdr:col>
      <xdr:colOff>85725</xdr:colOff>
      <xdr:row>14</xdr:row>
      <xdr:rowOff>114300</xdr:rowOff>
    </xdr:to>
    <xdr:sp macro="" textlink="">
      <xdr:nvSpPr>
        <xdr:cNvPr id="19" name="ハート 18">
          <a:extLst>
            <a:ext uri="{FF2B5EF4-FFF2-40B4-BE49-F238E27FC236}">
              <a16:creationId xmlns:a16="http://schemas.microsoft.com/office/drawing/2014/main" id="{CAE670A6-E5CC-4816-9FA8-50B128B804D6}"/>
            </a:ext>
          </a:extLst>
        </xdr:cNvPr>
        <xdr:cNvSpPr/>
      </xdr:nvSpPr>
      <xdr:spPr>
        <a:xfrm>
          <a:off x="1543050" y="3981450"/>
          <a:ext cx="666750" cy="571500"/>
        </a:xfrm>
        <a:prstGeom prst="hear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285750</xdr:colOff>
      <xdr:row>9</xdr:row>
      <xdr:rowOff>85727</xdr:rowOff>
    </xdr:from>
    <xdr:to>
      <xdr:col>9</xdr:col>
      <xdr:colOff>714375</xdr:colOff>
      <xdr:row>10</xdr:row>
      <xdr:rowOff>266700</xdr:rowOff>
    </xdr:to>
    <xdr:sp macro="" textlink="">
      <xdr:nvSpPr>
        <xdr:cNvPr id="20" name="吹き出し: 角を丸めた四角形 19">
          <a:extLst>
            <a:ext uri="{FF2B5EF4-FFF2-40B4-BE49-F238E27FC236}">
              <a16:creationId xmlns:a16="http://schemas.microsoft.com/office/drawing/2014/main" id="{C50D7E8B-949F-4FE8-B9D2-92DF17879F2B}"/>
            </a:ext>
          </a:extLst>
        </xdr:cNvPr>
        <xdr:cNvSpPr/>
      </xdr:nvSpPr>
      <xdr:spPr>
        <a:xfrm>
          <a:off x="4610100" y="2333627"/>
          <a:ext cx="2628900" cy="619123"/>
        </a:xfrm>
        <a:prstGeom prst="wedgeRoundRectCallout">
          <a:avLst>
            <a:gd name="adj1" fmla="val -62978"/>
            <a:gd name="adj2" fmla="val -53426"/>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P創英角ﾎﾟｯﾌﾟ体" panose="040B0A00000000000000" pitchFamily="50" charset="-128"/>
              <a:ea typeface="HGP創英角ﾎﾟｯﾌﾟ体" panose="040B0A00000000000000" pitchFamily="50" charset="-128"/>
            </a:rPr>
            <a:t>「２　支出＞</a:t>
          </a:r>
          <a:r>
            <a:rPr kumimoji="1" lang="en-US" altLang="ja-JP" sz="1100">
              <a:latin typeface="HGP創英角ﾎﾟｯﾌﾟ体" panose="040B0A00000000000000" pitchFamily="50" charset="-128"/>
              <a:ea typeface="HGP創英角ﾎﾟｯﾌﾟ体" panose="040B0A00000000000000" pitchFamily="50" charset="-128"/>
            </a:rPr>
            <a:t>A</a:t>
          </a:r>
          <a:r>
            <a:rPr kumimoji="1" lang="ja-JP" altLang="en-US" sz="1100">
              <a:latin typeface="HGP創英角ﾎﾟｯﾌﾟ体" panose="040B0A00000000000000" pitchFamily="50" charset="-128"/>
              <a:ea typeface="HGP創英角ﾎﾟｯﾌﾟ体" panose="040B0A00000000000000" pitchFamily="50" charset="-128"/>
            </a:rPr>
            <a:t>の財源内訳</a:t>
          </a:r>
          <a:r>
            <a:rPr kumimoji="1" lang="en-US" altLang="ja-JP" sz="1100">
              <a:latin typeface="HGP創英角ﾎﾟｯﾌﾟ体" panose="040B0A00000000000000" pitchFamily="50" charset="-128"/>
              <a:ea typeface="HGP創英角ﾎﾟｯﾌﾟ体" panose="040B0A00000000000000" pitchFamily="50" charset="-128"/>
            </a:rPr>
            <a:t>&gt;</a:t>
          </a:r>
          <a:r>
            <a:rPr kumimoji="1" lang="ja-JP" altLang="en-US" sz="1100">
              <a:latin typeface="HGP創英角ﾎﾟｯﾌﾟ体" panose="040B0A00000000000000" pitchFamily="50" charset="-128"/>
              <a:ea typeface="HGP創英角ﾎﾟｯﾌﾟ体" panose="040B0A00000000000000" pitchFamily="50" charset="-128"/>
            </a:rPr>
            <a:t>その他＞計」の合計が入ります。</a:t>
          </a:r>
          <a:endParaRPr kumimoji="1" lang="en-US" altLang="ja-JP" sz="11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49357</xdr:colOff>
      <xdr:row>27</xdr:row>
      <xdr:rowOff>138545</xdr:rowOff>
    </xdr:from>
    <xdr:to>
      <xdr:col>1</xdr:col>
      <xdr:colOff>744682</xdr:colOff>
      <xdr:row>31</xdr:row>
      <xdr:rowOff>28575</xdr:rowOff>
    </xdr:to>
    <xdr:sp macro="" textlink="">
      <xdr:nvSpPr>
        <xdr:cNvPr id="28" name="星: 6 pt 27">
          <a:extLst>
            <a:ext uri="{FF2B5EF4-FFF2-40B4-BE49-F238E27FC236}">
              <a16:creationId xmlns:a16="http://schemas.microsoft.com/office/drawing/2014/main" id="{9744BD4E-188A-4AA0-9D65-E19CFCB29C6A}"/>
            </a:ext>
          </a:extLst>
        </xdr:cNvPr>
        <xdr:cNvSpPr/>
      </xdr:nvSpPr>
      <xdr:spPr>
        <a:xfrm>
          <a:off x="257175" y="8780318"/>
          <a:ext cx="695325" cy="686666"/>
        </a:xfrm>
        <a:prstGeom prst="star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843643</xdr:colOff>
      <xdr:row>28</xdr:row>
      <xdr:rowOff>29267</xdr:rowOff>
    </xdr:from>
    <xdr:to>
      <xdr:col>2</xdr:col>
      <xdr:colOff>381089</xdr:colOff>
      <xdr:row>30</xdr:row>
      <xdr:rowOff>145102</xdr:rowOff>
    </xdr:to>
    <xdr:sp macro="" textlink="">
      <xdr:nvSpPr>
        <xdr:cNvPr id="29" name="雲 28">
          <a:extLst>
            <a:ext uri="{FF2B5EF4-FFF2-40B4-BE49-F238E27FC236}">
              <a16:creationId xmlns:a16="http://schemas.microsoft.com/office/drawing/2014/main" id="{B5FED69E-E726-494D-942F-7476A963221E}"/>
            </a:ext>
          </a:extLst>
        </xdr:cNvPr>
        <xdr:cNvSpPr/>
      </xdr:nvSpPr>
      <xdr:spPr>
        <a:xfrm>
          <a:off x="1047750" y="8914731"/>
          <a:ext cx="734875" cy="510442"/>
        </a:xfrm>
        <a:prstGeom prst="cloud">
          <a:avLst/>
        </a:prstGeom>
        <a:noFill/>
        <a:ln>
          <a:solidFill>
            <a:srgbClr val="00B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479960</xdr:colOff>
      <xdr:row>27</xdr:row>
      <xdr:rowOff>158176</xdr:rowOff>
    </xdr:from>
    <xdr:to>
      <xdr:col>3</xdr:col>
      <xdr:colOff>347799</xdr:colOff>
      <xdr:row>30</xdr:row>
      <xdr:rowOff>141761</xdr:rowOff>
    </xdr:to>
    <xdr:sp macro="" textlink="">
      <xdr:nvSpPr>
        <xdr:cNvPr id="30" name="ハート 29">
          <a:extLst>
            <a:ext uri="{FF2B5EF4-FFF2-40B4-BE49-F238E27FC236}">
              <a16:creationId xmlns:a16="http://schemas.microsoft.com/office/drawing/2014/main" id="{E03647BD-C104-4C6E-8161-9F3EA5B89F97}"/>
            </a:ext>
          </a:extLst>
        </xdr:cNvPr>
        <xdr:cNvSpPr/>
      </xdr:nvSpPr>
      <xdr:spPr>
        <a:xfrm>
          <a:off x="1881496" y="8825926"/>
          <a:ext cx="602624" cy="595906"/>
        </a:xfrm>
        <a:prstGeom prst="hear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240196</xdr:colOff>
      <xdr:row>19</xdr:row>
      <xdr:rowOff>28575</xdr:rowOff>
    </xdr:from>
    <xdr:to>
      <xdr:col>9</xdr:col>
      <xdr:colOff>642258</xdr:colOff>
      <xdr:row>19</xdr:row>
      <xdr:rowOff>390525</xdr:rowOff>
    </xdr:to>
    <xdr:sp macro="" textlink="">
      <xdr:nvSpPr>
        <xdr:cNvPr id="31" name="吹き出し: 角を丸めた四角形 30">
          <a:extLst>
            <a:ext uri="{FF2B5EF4-FFF2-40B4-BE49-F238E27FC236}">
              <a16:creationId xmlns:a16="http://schemas.microsoft.com/office/drawing/2014/main" id="{58DEEC0F-61F1-4D71-A1FE-5128833C476B}"/>
            </a:ext>
          </a:extLst>
        </xdr:cNvPr>
        <xdr:cNvSpPr/>
      </xdr:nvSpPr>
      <xdr:spPr>
        <a:xfrm>
          <a:off x="3843131" y="5652466"/>
          <a:ext cx="3350670" cy="361950"/>
        </a:xfrm>
        <a:prstGeom prst="wedgeRoundRectCallout">
          <a:avLst>
            <a:gd name="adj1" fmla="val -21283"/>
            <a:gd name="adj2" fmla="val -93956"/>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100">
              <a:latin typeface="HGP創英角ﾎﾟｯﾌﾟ体" panose="040B0A00000000000000" pitchFamily="50" charset="-128"/>
              <a:ea typeface="HGP創英角ﾎﾟｯﾌﾟ体" panose="040B0A00000000000000" pitchFamily="50" charset="-128"/>
            </a:rPr>
            <a:t>67,780×2/3=45,000</a:t>
          </a:r>
          <a:r>
            <a:rPr kumimoji="1" lang="ja-JP" altLang="en-US" sz="1100">
              <a:latin typeface="HGP創英角ﾎﾟｯﾌﾟ体" panose="040B0A00000000000000" pitchFamily="50" charset="-128"/>
              <a:ea typeface="HGP創英角ﾎﾟｯﾌﾟ体" panose="040B0A00000000000000" pitchFamily="50" charset="-128"/>
            </a:rPr>
            <a:t>（</a:t>
          </a:r>
          <a:r>
            <a:rPr kumimoji="1" lang="en-US" altLang="ja-JP" sz="1100">
              <a:latin typeface="HGP創英角ﾎﾟｯﾌﾟ体" panose="040B0A00000000000000" pitchFamily="50" charset="-128"/>
              <a:ea typeface="HGP創英角ﾎﾟｯﾌﾟ体" panose="040B0A00000000000000" pitchFamily="50" charset="-128"/>
            </a:rPr>
            <a:t>1,000</a:t>
          </a:r>
          <a:r>
            <a:rPr kumimoji="1" lang="ja-JP" altLang="en-US" sz="1100">
              <a:latin typeface="HGP創英角ﾎﾟｯﾌﾟ体" panose="040B0A00000000000000" pitchFamily="50" charset="-128"/>
              <a:ea typeface="HGP創英角ﾎﾟｯﾌﾟ体" panose="040B0A00000000000000" pitchFamily="50" charset="-128"/>
            </a:rPr>
            <a:t>円未満切捨）</a:t>
          </a:r>
        </a:p>
      </xdr:txBody>
    </xdr:sp>
    <xdr:clientData/>
  </xdr:twoCellAnchor>
  <xdr:twoCellAnchor>
    <xdr:from>
      <xdr:col>3</xdr:col>
      <xdr:colOff>640898</xdr:colOff>
      <xdr:row>28</xdr:row>
      <xdr:rowOff>194582</xdr:rowOff>
    </xdr:from>
    <xdr:to>
      <xdr:col>7</xdr:col>
      <xdr:colOff>182218</xdr:colOff>
      <xdr:row>30</xdr:row>
      <xdr:rowOff>161925</xdr:rowOff>
    </xdr:to>
    <xdr:sp macro="" textlink="">
      <xdr:nvSpPr>
        <xdr:cNvPr id="32" name="吹き出し: 角を丸めた四角形 31">
          <a:extLst>
            <a:ext uri="{FF2B5EF4-FFF2-40B4-BE49-F238E27FC236}">
              <a16:creationId xmlns:a16="http://schemas.microsoft.com/office/drawing/2014/main" id="{7E366CBD-707C-4448-9D15-E1D694DEF993}"/>
            </a:ext>
          </a:extLst>
        </xdr:cNvPr>
        <xdr:cNvSpPr/>
      </xdr:nvSpPr>
      <xdr:spPr>
        <a:xfrm>
          <a:off x="2769528" y="9098386"/>
          <a:ext cx="2489929" cy="356626"/>
        </a:xfrm>
        <a:prstGeom prst="wedgeRoundRectCallout">
          <a:avLst>
            <a:gd name="adj1" fmla="val -53465"/>
            <a:gd name="adj2" fmla="val -74342"/>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latin typeface="HGP創英角ﾎﾟｯﾌﾟ体" panose="040B0A00000000000000" pitchFamily="50" charset="-128"/>
              <a:ea typeface="HGP創英角ﾎﾟｯﾌﾟ体" panose="040B0A00000000000000" pitchFamily="50" charset="-128"/>
            </a:rPr>
            <a:t>記号の中の数字は同一になります。</a:t>
          </a:r>
        </a:p>
      </xdr:txBody>
    </xdr:sp>
    <xdr:clientData/>
  </xdr:twoCellAnchor>
  <xdr:twoCellAnchor>
    <xdr:from>
      <xdr:col>3</xdr:col>
      <xdr:colOff>49696</xdr:colOff>
      <xdr:row>18</xdr:row>
      <xdr:rowOff>238954</xdr:rowOff>
    </xdr:from>
    <xdr:to>
      <xdr:col>4</xdr:col>
      <xdr:colOff>704021</xdr:colOff>
      <xdr:row>21</xdr:row>
      <xdr:rowOff>41413</xdr:rowOff>
    </xdr:to>
    <xdr:sp macro="" textlink="">
      <xdr:nvSpPr>
        <xdr:cNvPr id="2" name="吹き出し: 角を丸めた四角形 1">
          <a:extLst>
            <a:ext uri="{FF2B5EF4-FFF2-40B4-BE49-F238E27FC236}">
              <a16:creationId xmlns:a16="http://schemas.microsoft.com/office/drawing/2014/main" id="{AAF7F554-F243-4749-9797-D3831D5398C3}"/>
            </a:ext>
          </a:extLst>
        </xdr:cNvPr>
        <xdr:cNvSpPr/>
      </xdr:nvSpPr>
      <xdr:spPr>
        <a:xfrm>
          <a:off x="2178326" y="5423867"/>
          <a:ext cx="1391478" cy="1119394"/>
        </a:xfrm>
        <a:prstGeom prst="wedgeRoundRectCallout">
          <a:avLst>
            <a:gd name="adj1" fmla="val -48069"/>
            <a:gd name="adj2" fmla="val -52324"/>
            <a:gd name="adj3" fmla="val 16667"/>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P創英角ﾎﾟｯﾌﾟ体" panose="040B0A00000000000000" pitchFamily="50" charset="-128"/>
              <a:ea typeface="HGP創英角ﾎﾟｯﾌﾟ体" panose="040B0A00000000000000" pitchFamily="50" charset="-128"/>
            </a:rPr>
            <a:t>全ての経費の積算がわかる書類（見積書等）を添付してください。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showGridLines="0" tabSelected="1" view="pageBreakPreview" topLeftCell="A15" zoomScale="115" zoomScaleNormal="100" zoomScaleSheetLayoutView="115" workbookViewId="0">
      <selection activeCell="E24" sqref="E24"/>
    </sheetView>
  </sheetViews>
  <sheetFormatPr defaultColWidth="1.625" defaultRowHeight="13.5" outlineLevelCol="1" x14ac:dyDescent="0.15"/>
  <cols>
    <col min="1" max="1" width="2.625" customWidth="1"/>
    <col min="2" max="2" width="15.625" customWidth="1"/>
    <col min="3" max="10" width="9.625" customWidth="1"/>
    <col min="11" max="11" width="1.625" customWidth="1"/>
    <col min="13" max="13" width="4" hidden="1" customWidth="1" outlineLevel="1"/>
    <col min="14" max="14" width="1.625" customWidth="1" collapsed="1"/>
    <col min="15" max="20" width="1.625" customWidth="1"/>
  </cols>
  <sheetData>
    <row r="1" spans="1:11" ht="17.25" x14ac:dyDescent="0.2">
      <c r="A1" s="24" t="s">
        <v>22</v>
      </c>
      <c r="B1" s="1"/>
      <c r="C1" s="1"/>
      <c r="D1" s="1"/>
      <c r="E1" s="1"/>
      <c r="F1" s="1"/>
      <c r="G1" s="1"/>
      <c r="H1" s="1"/>
      <c r="I1" s="1"/>
      <c r="J1" s="1"/>
      <c r="K1" s="1"/>
    </row>
    <row r="2" spans="1:11" x14ac:dyDescent="0.15">
      <c r="A2" s="1"/>
      <c r="B2" s="1"/>
      <c r="C2" s="1"/>
      <c r="D2" s="1"/>
      <c r="E2" s="1"/>
      <c r="F2" s="1"/>
      <c r="G2" s="1"/>
      <c r="H2" s="1"/>
      <c r="I2" s="1"/>
      <c r="J2" s="1"/>
      <c r="K2" s="1"/>
    </row>
    <row r="3" spans="1:11" ht="20.100000000000001" customHeight="1" x14ac:dyDescent="0.15">
      <c r="A3" s="75" t="s">
        <v>23</v>
      </c>
      <c r="B3" s="75"/>
      <c r="C3" s="75"/>
      <c r="D3" s="75"/>
      <c r="E3" s="75"/>
      <c r="F3" s="75"/>
      <c r="G3" s="75"/>
      <c r="H3" s="75"/>
      <c r="I3" s="75"/>
      <c r="J3" s="75"/>
      <c r="K3" s="30"/>
    </row>
    <row r="4" spans="1:11" x14ac:dyDescent="0.15">
      <c r="A4" s="76"/>
      <c r="B4" s="76"/>
      <c r="C4" s="76"/>
      <c r="D4" s="76"/>
      <c r="E4" s="76"/>
      <c r="F4" s="76"/>
      <c r="G4" s="76"/>
      <c r="H4" s="76"/>
      <c r="I4" s="76"/>
      <c r="J4" s="76"/>
      <c r="K4" s="31"/>
    </row>
    <row r="5" spans="1:11" ht="17.25" x14ac:dyDescent="0.2">
      <c r="A5" s="24" t="s">
        <v>8</v>
      </c>
      <c r="B5" s="1"/>
      <c r="C5" s="1"/>
      <c r="D5" s="1"/>
      <c r="E5" s="1"/>
      <c r="F5" s="1"/>
      <c r="G5" s="1"/>
      <c r="H5" s="1"/>
      <c r="I5" s="1"/>
      <c r="J5" s="25" t="s">
        <v>7</v>
      </c>
      <c r="K5" s="25"/>
    </row>
    <row r="6" spans="1:11" x14ac:dyDescent="0.15">
      <c r="A6" s="1"/>
      <c r="B6" s="73" t="s">
        <v>0</v>
      </c>
      <c r="C6" s="73" t="s">
        <v>19</v>
      </c>
      <c r="D6" s="77" t="s">
        <v>1</v>
      </c>
      <c r="E6" s="78"/>
      <c r="F6" s="41" t="s">
        <v>18</v>
      </c>
      <c r="G6" s="79" t="s">
        <v>2</v>
      </c>
      <c r="H6" s="80"/>
      <c r="I6" s="80"/>
      <c r="J6" s="81"/>
      <c r="K6" s="32"/>
    </row>
    <row r="7" spans="1:11" x14ac:dyDescent="0.15">
      <c r="A7" s="1"/>
      <c r="B7" s="74"/>
      <c r="C7" s="74"/>
      <c r="D7" s="10" t="s">
        <v>16</v>
      </c>
      <c r="E7" s="13" t="s">
        <v>17</v>
      </c>
      <c r="F7" s="42" t="s">
        <v>20</v>
      </c>
      <c r="G7" s="82"/>
      <c r="H7" s="83"/>
      <c r="I7" s="83"/>
      <c r="J7" s="84"/>
      <c r="K7" s="33"/>
    </row>
    <row r="8" spans="1:11" ht="35.1" customHeight="1" x14ac:dyDescent="0.15">
      <c r="A8" s="1"/>
      <c r="B8" s="3" t="s">
        <v>11</v>
      </c>
      <c r="C8" s="60">
        <v>299000</v>
      </c>
      <c r="D8" s="14"/>
      <c r="E8" s="15"/>
      <c r="F8" s="65">
        <f>IF(AND(C8="",D8="")=FALSE,C8-D8,"")</f>
        <v>299000</v>
      </c>
      <c r="G8" s="85"/>
      <c r="H8" s="86"/>
      <c r="I8" s="86"/>
      <c r="J8" s="87"/>
      <c r="K8" s="33"/>
    </row>
    <row r="9" spans="1:11" ht="35.1" customHeight="1" x14ac:dyDescent="0.15">
      <c r="A9" s="1"/>
      <c r="B9" s="47" t="s">
        <v>36</v>
      </c>
      <c r="C9" s="61">
        <v>150880</v>
      </c>
      <c r="D9" s="16"/>
      <c r="E9" s="17"/>
      <c r="F9" s="66">
        <f t="shared" ref="F9:F13" si="0">IF(AND(C9="",D9="")=FALSE,C9-D9,"")</f>
        <v>150880</v>
      </c>
      <c r="G9" s="70"/>
      <c r="H9" s="71"/>
      <c r="I9" s="71"/>
      <c r="J9" s="72"/>
      <c r="K9" s="33"/>
    </row>
    <row r="10" spans="1:11" ht="35.1" customHeight="1" x14ac:dyDescent="0.15">
      <c r="A10" s="1"/>
      <c r="B10" s="4"/>
      <c r="C10" s="5"/>
      <c r="D10" s="16"/>
      <c r="E10" s="17"/>
      <c r="F10" s="43" t="str">
        <f t="shared" si="0"/>
        <v/>
      </c>
      <c r="G10" s="70"/>
      <c r="H10" s="71"/>
      <c r="I10" s="71"/>
      <c r="J10" s="72"/>
      <c r="K10" s="33"/>
    </row>
    <row r="11" spans="1:11" ht="35.1" customHeight="1" x14ac:dyDescent="0.15">
      <c r="A11" s="1"/>
      <c r="B11" s="7"/>
      <c r="C11" s="8"/>
      <c r="D11" s="18"/>
      <c r="E11" s="19"/>
      <c r="F11" s="44" t="str">
        <f t="shared" si="0"/>
        <v/>
      </c>
      <c r="G11" s="70"/>
      <c r="H11" s="71"/>
      <c r="I11" s="71"/>
      <c r="J11" s="72"/>
      <c r="K11" s="33"/>
    </row>
    <row r="12" spans="1:11" ht="35.1" customHeight="1" x14ac:dyDescent="0.15">
      <c r="A12" s="1"/>
      <c r="B12" s="7"/>
      <c r="C12" s="8"/>
      <c r="D12" s="18"/>
      <c r="E12" s="19"/>
      <c r="F12" s="44" t="str">
        <f t="shared" si="0"/>
        <v/>
      </c>
      <c r="G12" s="70"/>
      <c r="H12" s="71"/>
      <c r="I12" s="71"/>
      <c r="J12" s="72"/>
      <c r="K12" s="33"/>
    </row>
    <row r="13" spans="1:11" ht="35.1" customHeight="1" thickBot="1" x14ac:dyDescent="0.2">
      <c r="A13" s="1"/>
      <c r="B13" s="7"/>
      <c r="C13" s="62"/>
      <c r="D13" s="18"/>
      <c r="E13" s="19"/>
      <c r="F13" s="63" t="str">
        <f t="shared" si="0"/>
        <v/>
      </c>
      <c r="G13" s="70"/>
      <c r="H13" s="71"/>
      <c r="I13" s="71"/>
      <c r="J13" s="72"/>
      <c r="K13" s="33"/>
    </row>
    <row r="14" spans="1:11" ht="35.1" customHeight="1" thickTop="1" x14ac:dyDescent="0.15">
      <c r="A14" s="1"/>
      <c r="B14" s="9" t="s">
        <v>3</v>
      </c>
      <c r="C14" s="64">
        <f>SUM(C8:C13)</f>
        <v>449880</v>
      </c>
      <c r="D14" s="20">
        <f>SUM(D8:D13)</f>
        <v>0</v>
      </c>
      <c r="E14" s="21">
        <f>SUM(E8:E13)</f>
        <v>0</v>
      </c>
      <c r="F14" s="64">
        <f>IF(C14-D14=SUM(F8:F13),C14-D14,"error")</f>
        <v>449880</v>
      </c>
      <c r="G14" s="67"/>
      <c r="H14" s="68"/>
      <c r="I14" s="68"/>
      <c r="J14" s="69"/>
      <c r="K14" s="33"/>
    </row>
    <row r="15" spans="1:11" x14ac:dyDescent="0.15">
      <c r="A15" s="1"/>
      <c r="B15" s="1"/>
      <c r="C15" s="1"/>
      <c r="D15" s="1"/>
      <c r="E15" s="1"/>
      <c r="F15" s="1"/>
      <c r="G15" s="1"/>
      <c r="H15" s="1"/>
      <c r="I15" s="1"/>
      <c r="J15" s="1"/>
      <c r="K15" s="1"/>
    </row>
    <row r="16" spans="1:11" ht="17.25" x14ac:dyDescent="0.2">
      <c r="A16" s="24" t="s">
        <v>9</v>
      </c>
      <c r="B16" s="1"/>
      <c r="C16" s="1"/>
      <c r="D16" s="1"/>
      <c r="E16" s="1"/>
      <c r="F16" s="1"/>
      <c r="G16" s="1"/>
      <c r="H16" s="1"/>
      <c r="I16" s="1"/>
      <c r="J16" s="25" t="s">
        <v>7</v>
      </c>
      <c r="K16" s="25"/>
    </row>
    <row r="17" spans="1:13" x14ac:dyDescent="0.15">
      <c r="A17" s="1"/>
      <c r="B17" s="73" t="s">
        <v>0</v>
      </c>
      <c r="C17" s="73" t="s">
        <v>19</v>
      </c>
      <c r="D17" s="77" t="s">
        <v>1</v>
      </c>
      <c r="E17" s="78"/>
      <c r="F17" s="41" t="s">
        <v>18</v>
      </c>
      <c r="G17" s="77" t="s">
        <v>21</v>
      </c>
      <c r="H17" s="92"/>
      <c r="I17" s="78"/>
      <c r="J17" s="73" t="s">
        <v>4</v>
      </c>
      <c r="K17" s="32"/>
    </row>
    <row r="18" spans="1:13" x14ac:dyDescent="0.15">
      <c r="A18" s="1"/>
      <c r="B18" s="74"/>
      <c r="C18" s="74"/>
      <c r="D18" s="10" t="s">
        <v>16</v>
      </c>
      <c r="E18" s="13" t="s">
        <v>17</v>
      </c>
      <c r="F18" s="42" t="s">
        <v>20</v>
      </c>
      <c r="G18" s="10" t="s">
        <v>29</v>
      </c>
      <c r="H18" s="2" t="s">
        <v>5</v>
      </c>
      <c r="I18" s="13" t="s">
        <v>6</v>
      </c>
      <c r="J18" s="74"/>
      <c r="K18" s="34"/>
    </row>
    <row r="19" spans="1:13" ht="35.1" customHeight="1" x14ac:dyDescent="0.15">
      <c r="A19" s="1"/>
      <c r="B19" s="45" t="s">
        <v>31</v>
      </c>
      <c r="C19" s="48">
        <v>67780</v>
      </c>
      <c r="D19" s="48"/>
      <c r="E19" s="49"/>
      <c r="F19" s="50">
        <f t="shared" ref="F19:F24" si="1">IF(AND(C19="",D19="")=FALSE,C19-D19,"")</f>
        <v>67780</v>
      </c>
      <c r="G19" s="48">
        <f>ROUNDDOWN(F19*2/3,-3)</f>
        <v>45000</v>
      </c>
      <c r="H19" s="57"/>
      <c r="I19" s="49">
        <f>F19-G19</f>
        <v>22780</v>
      </c>
      <c r="J19" s="11"/>
      <c r="K19" s="35"/>
      <c r="M19" t="str">
        <f t="shared" ref="M19:M24" si="2">IF(C19&gt;=SUM(G19:I19),"OK","NG")</f>
        <v>OK</v>
      </c>
    </row>
    <row r="20" spans="1:13" ht="35.1" customHeight="1" x14ac:dyDescent="0.15">
      <c r="A20" s="1"/>
      <c r="B20" s="46" t="s">
        <v>32</v>
      </c>
      <c r="C20" s="51"/>
      <c r="D20" s="51"/>
      <c r="E20" s="52"/>
      <c r="F20" s="53" t="str">
        <f t="shared" si="1"/>
        <v/>
      </c>
      <c r="G20" s="51"/>
      <c r="H20" s="58"/>
      <c r="I20" s="52"/>
      <c r="J20" s="23"/>
      <c r="K20" s="35"/>
      <c r="M20" t="str">
        <f t="shared" si="2"/>
        <v>OK</v>
      </c>
    </row>
    <row r="21" spans="1:13" ht="35.1" customHeight="1" x14ac:dyDescent="0.15">
      <c r="A21" s="1"/>
      <c r="B21" s="46" t="s">
        <v>33</v>
      </c>
      <c r="C21" s="51">
        <v>120000</v>
      </c>
      <c r="D21" s="51"/>
      <c r="E21" s="52"/>
      <c r="F21" s="53">
        <f t="shared" si="1"/>
        <v>120000</v>
      </c>
      <c r="G21" s="51">
        <f t="shared" ref="G21:G23" si="3">ROUNDDOWN(F21*2/3,-3)</f>
        <v>80000</v>
      </c>
      <c r="H21" s="58"/>
      <c r="I21" s="52">
        <f t="shared" ref="I21:I23" si="4">F21-G21</f>
        <v>40000</v>
      </c>
      <c r="J21" s="23"/>
      <c r="K21" s="35"/>
      <c r="M21" t="str">
        <f t="shared" si="2"/>
        <v>OK</v>
      </c>
    </row>
    <row r="22" spans="1:13" ht="35.1" customHeight="1" x14ac:dyDescent="0.15">
      <c r="A22" s="1"/>
      <c r="B22" s="46" t="s">
        <v>35</v>
      </c>
      <c r="C22" s="51">
        <v>182100</v>
      </c>
      <c r="D22" s="51"/>
      <c r="E22" s="52"/>
      <c r="F22" s="53">
        <f t="shared" si="1"/>
        <v>182100</v>
      </c>
      <c r="G22" s="51">
        <f t="shared" si="3"/>
        <v>121000</v>
      </c>
      <c r="H22" s="58"/>
      <c r="I22" s="52">
        <f t="shared" si="4"/>
        <v>61100</v>
      </c>
      <c r="J22" s="23"/>
      <c r="K22" s="35"/>
      <c r="M22" t="str">
        <f t="shared" si="2"/>
        <v>OK</v>
      </c>
    </row>
    <row r="23" spans="1:13" ht="35.1" customHeight="1" x14ac:dyDescent="0.15">
      <c r="A23" s="1"/>
      <c r="B23" s="46" t="s">
        <v>34</v>
      </c>
      <c r="C23" s="51">
        <v>80000</v>
      </c>
      <c r="D23" s="51"/>
      <c r="E23" s="52"/>
      <c r="F23" s="53">
        <f t="shared" si="1"/>
        <v>80000</v>
      </c>
      <c r="G23" s="51">
        <f t="shared" si="3"/>
        <v>53000</v>
      </c>
      <c r="H23" s="58"/>
      <c r="I23" s="52">
        <f t="shared" si="4"/>
        <v>27000</v>
      </c>
      <c r="J23" s="23"/>
      <c r="K23" s="35"/>
      <c r="M23" t="str">
        <f t="shared" si="2"/>
        <v>OK</v>
      </c>
    </row>
    <row r="24" spans="1:13" ht="35.1" customHeight="1" thickBot="1" x14ac:dyDescent="0.2">
      <c r="A24" s="1"/>
      <c r="B24" s="22"/>
      <c r="C24" s="51"/>
      <c r="D24" s="51"/>
      <c r="E24" s="52"/>
      <c r="F24" s="53" t="str">
        <f t="shared" si="1"/>
        <v/>
      </c>
      <c r="G24" s="16"/>
      <c r="H24" s="6"/>
      <c r="I24" s="17"/>
      <c r="J24" s="23"/>
      <c r="K24" s="35"/>
      <c r="M24" t="str">
        <f t="shared" si="2"/>
        <v>OK</v>
      </c>
    </row>
    <row r="25" spans="1:13" ht="35.1" customHeight="1" thickTop="1" x14ac:dyDescent="0.15">
      <c r="A25" s="1"/>
      <c r="B25" s="9" t="s">
        <v>3</v>
      </c>
      <c r="C25" s="54">
        <f>SUM(C19:C24)</f>
        <v>449880</v>
      </c>
      <c r="D25" s="54">
        <f>SUM(D19:D24)</f>
        <v>0</v>
      </c>
      <c r="E25" s="55">
        <f>SUM(E19:E24)</f>
        <v>0</v>
      </c>
      <c r="F25" s="56">
        <f>IF(C25-D25=SUM(F19:F24),C25-D25,"error")</f>
        <v>449880</v>
      </c>
      <c r="G25" s="54">
        <f>SUM(G19:G24)</f>
        <v>299000</v>
      </c>
      <c r="H25" s="59">
        <f>SUM(H19:H24)</f>
        <v>0</v>
      </c>
      <c r="I25" s="55">
        <f>SUM(I19:I24)</f>
        <v>150880</v>
      </c>
      <c r="J25" s="12"/>
      <c r="K25" s="35"/>
    </row>
    <row r="26" spans="1:13" ht="17.25" x14ac:dyDescent="0.15">
      <c r="A26" s="1"/>
      <c r="B26" s="88" t="s">
        <v>24</v>
      </c>
      <c r="C26" s="88"/>
      <c r="D26" s="88"/>
      <c r="E26" s="88"/>
      <c r="F26" s="88"/>
      <c r="G26" s="88"/>
      <c r="H26" s="88"/>
      <c r="I26" s="88"/>
      <c r="J26" s="88"/>
      <c r="K26" s="36"/>
    </row>
    <row r="27" spans="1:13" ht="17.25" x14ac:dyDescent="0.15">
      <c r="A27" s="1"/>
      <c r="B27" s="89" t="s">
        <v>30</v>
      </c>
      <c r="C27" s="89"/>
      <c r="D27" s="89"/>
      <c r="E27" s="89"/>
      <c r="F27" s="89"/>
      <c r="G27" s="89"/>
      <c r="H27" s="89"/>
      <c r="I27" s="89"/>
      <c r="J27" s="89"/>
      <c r="K27" s="36"/>
    </row>
    <row r="28" spans="1:13" ht="17.25" x14ac:dyDescent="0.15">
      <c r="A28" s="1"/>
      <c r="B28" s="90"/>
      <c r="C28" s="90"/>
      <c r="D28" s="90"/>
      <c r="E28" s="90"/>
      <c r="F28" s="90"/>
      <c r="G28" s="90"/>
      <c r="H28" s="90"/>
      <c r="I28" s="90"/>
      <c r="J28" s="90"/>
      <c r="K28" s="36"/>
    </row>
    <row r="29" spans="1:13" ht="17.25" x14ac:dyDescent="0.15">
      <c r="A29" s="1"/>
      <c r="B29" s="91"/>
      <c r="C29" s="90"/>
      <c r="D29" s="90"/>
      <c r="E29" s="90"/>
      <c r="F29" s="90"/>
      <c r="G29" s="90"/>
      <c r="H29" s="90"/>
      <c r="I29" s="90"/>
      <c r="J29" s="90"/>
      <c r="K29" s="36"/>
    </row>
  </sheetData>
  <mergeCells count="22">
    <mergeCell ref="B26:J26"/>
    <mergeCell ref="B27:J27"/>
    <mergeCell ref="B28:J28"/>
    <mergeCell ref="B29:J29"/>
    <mergeCell ref="C17:C18"/>
    <mergeCell ref="D17:E17"/>
    <mergeCell ref="G17:I17"/>
    <mergeCell ref="G14:J14"/>
    <mergeCell ref="G13:J13"/>
    <mergeCell ref="J17:J18"/>
    <mergeCell ref="A3:J3"/>
    <mergeCell ref="A4:J4"/>
    <mergeCell ref="G11:J11"/>
    <mergeCell ref="G12:J12"/>
    <mergeCell ref="D6:E6"/>
    <mergeCell ref="G6:J7"/>
    <mergeCell ref="B6:B7"/>
    <mergeCell ref="C6:C7"/>
    <mergeCell ref="G8:J8"/>
    <mergeCell ref="G9:J9"/>
    <mergeCell ref="G10:J10"/>
    <mergeCell ref="B17:B18"/>
  </mergeCells>
  <phoneticPr fontId="1"/>
  <dataValidations count="2">
    <dataValidation type="whole" operator="greaterThan" allowBlank="1" showInputMessage="1" showErrorMessage="1" sqref="C19:C24" xr:uid="{00000000-0002-0000-0000-000000000000}">
      <formula1>-99999999</formula1>
    </dataValidation>
    <dataValidation type="whole" operator="greaterThanOrEqual" allowBlank="1" showInputMessage="1" showErrorMessage="1" sqref="C8:C12" xr:uid="{00000000-0002-0000-0000-000001000000}">
      <formula1>-99999999</formula1>
    </dataValidation>
  </dataValidations>
  <pageMargins left="0.78740157480314965" right="0.78740157480314965" top="0.78740157480314965" bottom="0.78740157480314965" header="0.31496062992125984" footer="0.31496062992125984"/>
  <pageSetup paperSize="9" scale="91"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A2AE8-709A-4877-A294-3BA02FE4C39A}">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showGridLines="0" workbookViewId="0">
      <selection activeCell="E7" sqref="E7"/>
    </sheetView>
  </sheetViews>
  <sheetFormatPr defaultRowHeight="13.5" x14ac:dyDescent="0.15"/>
  <cols>
    <col min="1" max="1" width="2.625" customWidth="1"/>
    <col min="2" max="2" width="40.25" bestFit="1" customWidth="1"/>
    <col min="3" max="3" width="16.5" bestFit="1" customWidth="1"/>
  </cols>
  <sheetData>
    <row r="2" spans="2:3" ht="27" customHeight="1" x14ac:dyDescent="0.15">
      <c r="B2" s="93" t="s">
        <v>10</v>
      </c>
      <c r="C2" s="93"/>
    </row>
    <row r="3" spans="2:3" ht="27" customHeight="1" thickBot="1" x14ac:dyDescent="0.2">
      <c r="B3" s="37" t="s">
        <v>12</v>
      </c>
      <c r="C3" s="38" t="s">
        <v>13</v>
      </c>
    </row>
    <row r="4" spans="2:3" ht="39.950000000000003" customHeight="1" thickTop="1" x14ac:dyDescent="0.15">
      <c r="B4" s="39" t="s">
        <v>25</v>
      </c>
      <c r="C4" s="40" t="str">
        <f>IF(様式第３号!C14=様式第３号!C25,"OK","本年度予算額の収支があっていません。")</f>
        <v>OK</v>
      </c>
    </row>
    <row r="5" spans="2:3" ht="39.950000000000003" customHeight="1" x14ac:dyDescent="0.15">
      <c r="B5" s="26" t="s">
        <v>26</v>
      </c>
      <c r="C5" s="27" t="str">
        <f>IF(様式第３号!D14=様式第３号!D25,"OK","前年度予算額の収支があっていません。")</f>
        <v>OK</v>
      </c>
    </row>
    <row r="6" spans="2:3" ht="39.950000000000003" customHeight="1" x14ac:dyDescent="0.15">
      <c r="B6" s="26" t="s">
        <v>27</v>
      </c>
      <c r="C6" s="27" t="str">
        <f>IF(様式第３号!E14=様式第３号!E25,"OK","前年度決算額の収支があっていません。")</f>
        <v>OK</v>
      </c>
    </row>
    <row r="7" spans="2:3" ht="39.950000000000003" customHeight="1" x14ac:dyDescent="0.15">
      <c r="B7" s="26" t="s">
        <v>14</v>
      </c>
      <c r="C7" s="27" t="str">
        <f>IF(様式第３号!F14=様式第３号!F25,"OK","前年度予算額の合計の収支があっていません。")</f>
        <v>OK</v>
      </c>
    </row>
    <row r="8" spans="2:3" ht="39.950000000000003" customHeight="1" x14ac:dyDescent="0.15">
      <c r="B8" s="26" t="s">
        <v>28</v>
      </c>
      <c r="C8" s="27" t="str">
        <f>IF(様式第３号!C8=様式第３号!G25,"OK","市補助金の収入額と支出の財源内訳における補助金額の合計が一致していません。")</f>
        <v>OK</v>
      </c>
    </row>
    <row r="9" spans="2:3" ht="39.950000000000003" customHeight="1" x14ac:dyDescent="0.15">
      <c r="B9" s="28" t="s">
        <v>15</v>
      </c>
      <c r="C9" s="29" t="str">
        <f>IF(COUNTIF(様式第３号!M19:M24,"NG")=0,"OK","財源内訳の合計が予算額を超えている区分があります。")</f>
        <v>OK</v>
      </c>
    </row>
  </sheetData>
  <mergeCells count="1">
    <mergeCell ref="B2:C2"/>
  </mergeCells>
  <phoneticPr fontId="1"/>
  <conditionalFormatting sqref="B4:C9">
    <cfRule type="expression" dxfId="0" priority="3">
      <formula>$C4&lt;&gt;"OK"</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様式第３号</vt:lpstr>
      <vt:lpstr>Sheet1</vt:lpstr>
      <vt:lpstr>エラーチェック</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2023-04-19T06:44:05Z</dcterms:modified>
</cp:coreProperties>
</file>