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a-t\_令和５年度\1700_企画総務部\1750_財務課\1750_財務\030_財政\020_財政関係調査\00080_その他の財政調査\060306_【岩手県市町村課】令和4年度財政状況資料集の作成等について\04 市→県（修正依頼）\"/>
    </mc:Choice>
  </mc:AlternateContent>
  <xr:revisionPtr revIDLastSave="0" documentId="13_ncr:1_{E8BA509C-05F8-4008-B208-C8161A0E214D}" xr6:coauthVersionLast="47" xr6:coauthVersionMax="47" xr10:uidLastSave="{00000000-0000-0000-0000-000000000000}"/>
  <bookViews>
    <workbookView xWindow="-120" yWindow="-120" windowWidth="29040" windowHeight="15840" tabRatio="944"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88" i="12" l="1"/>
  <c r="AU88" i="12"/>
  <c r="CW102" i="12" l="1"/>
  <c r="DB102" i="12"/>
  <c r="DG102" i="12"/>
  <c r="DL102" i="12"/>
  <c r="DQ102" i="12"/>
  <c r="CR102" i="12"/>
  <c r="AF88" i="12" l="1"/>
  <c r="AU63" i="12" l="1"/>
  <c r="AP63" i="12"/>
  <c r="AA33" i="12" l="1"/>
  <c r="AA32" i="12"/>
  <c r="AA29" i="12"/>
  <c r="AA30" i="12"/>
  <c r="AA31" i="12"/>
  <c r="AA28"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CO34" i="10" l="1"/>
</calcChain>
</file>

<file path=xl/sharedStrings.xml><?xml version="1.0" encoding="utf-8"?>
<sst xmlns="http://schemas.openxmlformats.org/spreadsheetml/2006/main" count="1111" uniqueCount="581">
  <si>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</si>
  <si>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</si>
  <si>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</si>
  <si>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</si>
  <si>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</si>
  <si>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</si>
  <si>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</si>
  <si>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</si>
  <si>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</si>
  <si>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</si>
  <si>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</si>
  <si>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</si>
  <si>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</si>
  <si>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</si>
  <si>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</si>
  <si>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</si>
  <si>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</si>
  <si>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</si>
  <si>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</si>
  <si>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</si>
  <si>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</si>
  <si>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</si>
  <si>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</si>
  <si>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</si>
  <si>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</si>
  <si>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</si>
  <si>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</si>
  <si>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</si>
  <si>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</si>
  <si>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</si>
  <si>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</si>
  <si>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</si>
  <si>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</si>
  <si>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</si>
  <si>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</si>
  <si>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</si>
  <si>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</si>
  <si>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</si>
  <si>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</si>
  <si>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</si>
  <si>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</si>
  <si>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</si>
  <si>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</si>
  <si>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</si>
  <si>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</si>
  <si>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</si>
  <si>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</si>
  <si>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</si>
  <si>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</si>
  <si>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</si>
  <si>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</si>
  <si>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</si>
  <si>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</si>
  <si>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</si>
  <si>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</si>
  <si>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</si>
  <si>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</si>
  <si>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</si>
  <si>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</si>
  <si>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</si>
  <si>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</si>
  <si>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</si>
  <si>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</si>
  <si>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</si>
  <si>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</si>
  <si>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</si>
  <si>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</si>
  <si>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</si>
  <si>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</si>
  <si>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</si>
  <si>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</si>
  <si>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</si>
  <si>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</si>
  <si>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</si>
  <si>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</si>
  <si>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</si>
  <si>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</si>
  <si>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</si>
  <si>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</si>
  <si>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</si>
  <si>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</si>
  <si>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</si>
  <si>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</si>
  <si>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</si>
  <si>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</si>
  <si>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</si>
  <si>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</si>
  <si>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</si>
  <si>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</si>
  <si>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</si>
  <si>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</si>
  <si>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</si>
  <si>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</si>
  <si>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</si>
  <si>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</si>
  <si>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</si>
  <si>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</si>
  <si>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</si>
  <si>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</si>
  <si>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</si>
  <si>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滝沢市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</si>
  <si>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</si>
  <si>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</si>
  <si>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</si>
  <si>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</si>
  <si>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</si>
  <si>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</si>
  <si>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</si>
  <si>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</si>
  <si>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</si>
  <si>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</si>
  <si>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</si>
  <si>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</si>
  <si>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</si>
  <si>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</si>
  <si>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</si>
  <si>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</si>
  <si>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</si>
  <si>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</si>
  <si>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</si>
  <si>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</si>
  <si>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</si>
  <si>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</si>
  <si>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</si>
  <si>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</si>
  <si>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</si>
  <si>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</si>
  <si>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</si>
  <si>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</si>
  <si>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</si>
  <si>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</si>
  <si>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</si>
  <si>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</si>
  <si>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</si>
  <si>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</si>
  <si>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</si>
  <si>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</si>
  <si>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</si>
  <si>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</si>
  <si>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</si>
  <si>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</si>
  <si>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</si>
  <si>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</si>
  <si>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</si>
  <si>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</si>
  <si>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</si>
  <si>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</si>
  <si>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</si>
  <si>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</si>
  <si>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</si>
  <si>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</si>
  <si>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</si>
  <si>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</si>
  <si>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</si>
  <si>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</si>
  <si>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</si>
  <si>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</si>
  <si>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</si>
  <si>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</si>
  <si>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</si>
  <si>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</si>
  <si>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</si>
  <si>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</si>
  <si>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</si>
  <si>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</si>
  <si>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</si>
  <si>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</si>
  <si>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</si>
  <si>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</si>
  <si>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</si>
  <si>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</si>
  <si>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</si>
  <si>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</si>
  <si>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</si>
  <si>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</si>
  <si>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</si>
  <si>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</si>
  <si>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</si>
  <si>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</si>
  <si>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</si>
  <si>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</si>
  <si>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</si>
  <si>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</si>
  <si>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</si>
  <si>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</si>
  <si>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</si>
  <si>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</si>
  <si>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</si>
  <si>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</si>
  <si>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</si>
  <si>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</si>
  <si>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</si>
  <si>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</si>
  <si>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</si>
  <si>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</si>
  <si>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</si>
  <si>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</si>
  <si>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</si>
  <si>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</si>
  <si>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</si>
  <si>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</si>
  <si>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</si>
  <si>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</si>
  <si>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</si>
  <si>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</si>
  <si>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</si>
  <si>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</si>
  <si>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</si>
  <si>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</si>
  <si>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</si>
  <si>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</si>
  <si>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</si>
  <si>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</si>
  <si>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</si>
  <si>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</si>
  <si>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岩手県滝沢市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</si>
  <si>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</si>
  <si>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</si>
  <si>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</si>
  <si>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</si>
  <si>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</si>
  <si>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</si>
  <si>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</si>
  <si>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</si>
  <si>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</si>
  <si>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</si>
  <si>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</si>
  <si>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</si>
  <si>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</si>
  <si>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</si>
  <si>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</si>
  <si>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</si>
  <si>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</si>
  <si>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</si>
  <si>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</si>
  <si>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</si>
  <si>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</si>
  <si>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</si>
  <si>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</si>
  <si>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</si>
  <si>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</si>
  <si>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</si>
  <si>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</si>
  <si>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</si>
  <si>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</si>
  <si>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</si>
  <si>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</si>
  <si>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</si>
  <si>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</si>
  <si>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</si>
  <si>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</si>
  <si>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</si>
  <si>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</si>
  <si>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</si>
  <si>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</si>
  <si>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</si>
  <si>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</si>
  <si>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</si>
  <si>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</si>
  <si>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</si>
  <si>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</si>
  <si>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</si>
  <si>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</si>
  <si>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</si>
  <si>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</si>
  <si>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</si>
  <si>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</si>
  <si>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</si>
  <si>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</si>
  <si>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</si>
  <si>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</si>
  <si>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</si>
  <si>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</si>
  <si>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</si>
  <si>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</si>
  <si>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</si>
  <si>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</si>
  <si>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</si>
  <si>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</si>
  <si>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</si>
  <si>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</si>
  <si>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</si>
  <si>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</si>
  <si>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</si>
  <si>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</si>
  <si>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</si>
  <si>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</si>
  <si>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</si>
  <si>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</si>
  <si>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</si>
  <si>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</si>
  <si>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</si>
  <si>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</si>
  <si>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</si>
  <si>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</si>
  <si>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</si>
  <si>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</si>
  <si>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</si>
  <si>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</si>
  <si>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</si>
  <si>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</si>
  <si>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</si>
  <si>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</si>
  <si>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</si>
  <si>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</si>
  <si>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</si>
  <si>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</si>
  <si>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</si>
  <si>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</si>
  <si>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</si>
  <si>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</si>
  <si>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</si>
  <si>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</si>
  <si>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</si>
  <si>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</si>
  <si>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</si>
  <si>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</si>
  <si>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</si>
  <si>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</si>
  <si>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</si>
  <si>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</si>
  <si>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</si>
  <si>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</si>
  <si>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</si>
  <si>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</si>
  <si>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</si>
  <si>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</si>
  <si>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</si>
  <si>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</si>
  <si>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</si>
  <si>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</si>
  <si>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</si>
  <si>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</si>
  <si>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</si>
  <si>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</si>
  <si>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</si>
  <si>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</si>
  <si>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</si>
  <si>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</si>
  <si>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</si>
  <si>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</si>
  <si>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</si>
  <si>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</si>
  <si>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</si>
  <si>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</si>
  <si>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</si>
  <si>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</si>
  <si>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</si>
  <si>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</si>
  <si>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</si>
  <si>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</si>
  <si>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</si>
  <si>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</si>
  <si>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</si>
  <si>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</si>
  <si>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</si>
  <si>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</si>
  <si>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</si>
  <si>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</si>
  <si>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</si>
  <si>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</si>
  <si>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</si>
  <si>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</si>
  <si>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</si>
  <si>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</si>
  <si>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</si>
  <si>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</si>
  <si>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岩手県滝沢市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</si>
  <si>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</si>
  <si>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</si>
  <si>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</si>
  <si>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</si>
  <si>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</si>
  <si>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</si>
  <si>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</si>
  <si>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</si>
  <si>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</si>
  <si>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</si>
  <si>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</si>
  <si>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</si>
  <si>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</si>
  <si>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</si>
  <si>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</si>
  <si>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</si>
  <si>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</si>
  <si>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</si>
  <si>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</si>
  <si>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</si>
  <si>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</si>
  <si>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</si>
  <si>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</si>
  <si>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</si>
  <si>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</si>
  <si>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</si>
  <si>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</si>
  <si>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</si>
  <si>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</si>
  <si>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</si>
  <si>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</si>
  <si>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</si>
  <si>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</si>
  <si>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</si>
  <si>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</si>
  <si>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</si>
  <si>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介護保険介護サービス事業特別会計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</si>
  <si>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</si>
  <si>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</si>
  <si>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</si>
  <si>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</si>
  <si>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</si>
  <si>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</si>
  <si>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</si>
  <si>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</si>
  <si>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</si>
  <si>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</si>
  <si>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</si>
  <si>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</si>
  <si>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</si>
  <si>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</si>
  <si>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</si>
  <si>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</si>
  <si>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</si>
  <si>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</si>
  <si>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</si>
  <si>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</si>
  <si>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</si>
  <si>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</si>
  <si>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</si>
  <si>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</si>
  <si>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</si>
  <si>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</si>
  <si>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</si>
  <si>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</si>
  <si>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</si>
  <si>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</si>
  <si>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</si>
  <si>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</si>
  <si>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</si>
  <si>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</si>
  <si>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</si>
  <si>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</si>
  <si>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</si>
  <si>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</si>
  <si>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</si>
  <si>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</si>
  <si>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</si>
  <si>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</si>
  <si>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</si>
  <si>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</si>
  <si>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</si>
  <si>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</si>
  <si>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</si>
  <si>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</si>
  <si>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</si>
  <si>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</si>
  <si>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</si>
  <si>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</si>
  <si>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</si>
  <si>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</si>
  <si>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</si>
  <si>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</si>
  <si>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</si>
  <si>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</si>
  <si>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</si>
  <si>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</si>
  <si>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</si>
  <si>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</si>
  <si>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</si>
  <si>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</si>
  <si>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</si>
  <si>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</si>
  <si>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</si>
  <si>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</si>
  <si>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</si>
  <si>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</si>
  <si>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</si>
  <si>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</si>
  <si>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</si>
  <si>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</si>
  <si>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</si>
  <si>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</si>
  <si>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</si>
  <si>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</si>
  <si>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</si>
  <si>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</si>
  <si>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</si>
  <si>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</si>
  <si>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</si>
  <si>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</si>
  <si>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</si>
  <si>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</si>
  <si>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</si>
  <si>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</si>
  <si>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</si>
  <si>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</si>
  <si>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</si>
  <si>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</si>
  <si>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</si>
  <si>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</si>
  <si>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</si>
  <si>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</si>
  <si>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</si>
  <si>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</si>
  <si>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</si>
  <si>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</si>
  <si>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</si>
  <si>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</si>
  <si>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</si>
  <si>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</si>
  <si>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</si>
  <si>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</si>
  <si>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</si>
  <si>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</si>
  <si>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</si>
  <si>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</si>
  <si>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</si>
  <si>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</si>
  <si>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</si>
  <si>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</si>
  <si>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</si>
  <si>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</si>
  <si>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</si>
  <si>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</si>
  <si>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</si>
  <si>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</si>
  <si>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</si>
  <si>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</si>
  <si>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</si>
  <si>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</si>
  <si>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</si>
  <si>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</si>
  <si>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</si>
  <si>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</si>
  <si>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</si>
  <si>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</si>
  <si>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</si>
  <si>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</si>
  <si>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</si>
  <si>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</si>
  <si>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</si>
  <si>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</si>
  <si>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</si>
  <si>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</si>
  <si>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</si>
  <si>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</si>
  <si>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</si>
  <si>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</si>
  <si>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</si>
  <si>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</si>
  <si>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</si>
  <si>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1.40</t>
  </si>
  <si>
    <t>水道事業会計</t>
  </si>
  <si>
    <t>一般会計</t>
  </si>
  <si>
    <t>下水道事業会計</t>
  </si>
  <si>
    <t>介護保険特別会計</t>
  </si>
  <si>
    <t>国民健康保険特別会計</t>
  </si>
  <si>
    <t>後期高齢者医療特別会計</t>
  </si>
  <si>
    <t>介護保険介護サービス事業特別会計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</si>
  <si>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</si>
  <si>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</si>
  <si>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</si>
  <si>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</si>
  <si>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</si>
  <si>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</si>
  <si>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</si>
  <si>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</si>
  <si>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地域整備特別対策事業基金</t>
    <rPh sb="0" eb="2">
      <t>チイキ</t>
    </rPh>
    <rPh sb="2" eb="4">
      <t>セイビ</t>
    </rPh>
    <rPh sb="4" eb="6">
      <t>トクベツ</t>
    </rPh>
    <rPh sb="6" eb="8">
      <t>タイサク</t>
    </rPh>
    <rPh sb="8" eb="10">
      <t>ジギョウ</t>
    </rPh>
    <rPh sb="10" eb="12">
      <t>キキン</t>
    </rPh>
    <phoneticPr fontId="5"/>
  </si>
  <si>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5"/>
  </si>
  <si>
    <t>滝沢市新型コロナウイルス感染症対応中小企業融資資金利子補給等基金</t>
    <rPh sb="0" eb="2">
      <t>タキザワ</t>
    </rPh>
    <rPh sb="2" eb="3">
      <t>シ</t>
    </rPh>
    <rPh sb="3" eb="5">
      <t>シンガタ</t>
    </rPh>
    <rPh sb="12" eb="15">
      <t>カンセンショウ</t>
    </rPh>
    <rPh sb="15" eb="17">
      <t>タイオウ</t>
    </rPh>
    <rPh sb="17" eb="19">
      <t>チュウショウ</t>
    </rPh>
    <rPh sb="19" eb="21">
      <t>キギョウ</t>
    </rPh>
    <rPh sb="21" eb="23">
      <t>ユウシ</t>
    </rPh>
    <rPh sb="23" eb="25">
      <t>シキン</t>
    </rPh>
    <rPh sb="25" eb="27">
      <t>リシ</t>
    </rPh>
    <rPh sb="27" eb="29">
      <t>ホキュウ</t>
    </rPh>
    <rPh sb="29" eb="30">
      <t>トウ</t>
    </rPh>
    <rPh sb="30" eb="32">
      <t>キキン</t>
    </rPh>
    <phoneticPr fontId="5"/>
  </si>
  <si>
    <t>情報通信技術産業集積振興基金</t>
    <rPh sb="0" eb="2">
      <t>ジョウホウ</t>
    </rPh>
    <rPh sb="2" eb="4">
      <t>ツウシン</t>
    </rPh>
    <rPh sb="4" eb="6">
      <t>ギジュツ</t>
    </rPh>
    <rPh sb="6" eb="8">
      <t>サンギョウ</t>
    </rPh>
    <rPh sb="8" eb="10">
      <t>シュウセキ</t>
    </rPh>
    <rPh sb="10" eb="12">
      <t>シンコウ</t>
    </rPh>
    <rPh sb="12" eb="14">
      <t>キキン</t>
    </rPh>
    <phoneticPr fontId="5"/>
  </si>
  <si>
    <t>森林環境譲与税基金</t>
    <rPh sb="0" eb="2">
      <t>シンリン</t>
    </rPh>
    <rPh sb="2" eb="4">
      <t>カンキョウ</t>
    </rPh>
    <rPh sb="4" eb="6">
      <t>ジョウヨ</t>
    </rPh>
    <rPh sb="6" eb="7">
      <t>ゼイ</t>
    </rPh>
    <rPh sb="7" eb="9">
      <t>キキン</t>
    </rPh>
    <phoneticPr fontId="5"/>
  </si>
  <si>
    <t>盛岡地区広域消防組合</t>
    <rPh sb="0" eb="2">
      <t>モリオカ</t>
    </rPh>
    <rPh sb="2" eb="4">
      <t>チク</t>
    </rPh>
    <rPh sb="4" eb="6">
      <t>コウイキ</t>
    </rPh>
    <rPh sb="6" eb="8">
      <t>ショウボウ</t>
    </rPh>
    <rPh sb="8" eb="10">
      <t>クミアイ</t>
    </rPh>
    <phoneticPr fontId="2"/>
  </si>
  <si>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
  </si>
  <si>
    <t>岩手県市町村総合事務組合（交通災害共済事業特別会計）</t>
    <rPh sb="0" eb="3">
      <t>イワテケン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</si>
  <si>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盛岡地区衛生処理組合</t>
    <rPh sb="0" eb="2">
      <t>モリオカ</t>
    </rPh>
    <rPh sb="2" eb="4">
      <t>チク</t>
    </rPh>
    <rPh sb="4" eb="6">
      <t>エイセイ</t>
    </rPh>
    <rPh sb="6" eb="8">
      <t>ショリ</t>
    </rPh>
    <rPh sb="8" eb="10">
      <t>クミアイ</t>
    </rPh>
    <phoneticPr fontId="2"/>
  </si>
  <si>
    <t>岩手県後期高齢者医療広域連合（一般会計）</t>
    <rPh sb="0" eb="3">
      <t>イワテケン</t>
    </rPh>
    <rPh sb="3" eb="5">
      <t>コウキ</t>
    </rPh>
    <rPh sb="5" eb="8">
      <t>コウレイシャ</t>
    </rPh>
    <rPh sb="8" eb="10">
      <t>イリョウ</t>
    </rPh>
    <rPh sb="10" eb="12">
      <t>コウイキ</t>
    </rPh>
    <rPh sb="12" eb="14">
      <t>レンゴウ</t>
    </rPh>
    <rPh sb="15" eb="17">
      <t>イッパン</t>
    </rPh>
    <rPh sb="17" eb="19">
      <t>カイケイ</t>
    </rPh>
    <phoneticPr fontId="2"/>
  </si>
  <si>
    <t>岩手県後期高齢者医療広域連合（後期高齢者医療特別会計）</t>
    <rPh sb="0" eb="3">
      <t>イワテケン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</si>
  <si>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滝沢・雫石環境組合</t>
    <rPh sb="0" eb="2">
      <t>タキザワ</t>
    </rPh>
    <rPh sb="3" eb="5">
      <t>シズクイシ</t>
    </rPh>
    <rPh sb="5" eb="7">
      <t>カンキョウ</t>
    </rPh>
    <rPh sb="7" eb="9">
      <t>クミアイ</t>
    </rPh>
    <phoneticPr fontId="2"/>
  </si>
  <si>
    <t>盛岡広域環境組合</t>
    <rPh sb="0" eb="2">
      <t>モリオカ</t>
    </rPh>
    <rPh sb="2" eb="4">
      <t>コウイキ</t>
    </rPh>
    <rPh sb="4" eb="6">
      <t>カンキョウ</t>
    </rPh>
    <rPh sb="6" eb="8">
      <t>クミアイ</t>
    </rPh>
    <phoneticPr fontId="2"/>
  </si>
  <si>
    <t>-</t>
    <phoneticPr fontId="2"/>
  </si>
  <si>
    <t>公益財団法人　滝沢市体育協会</t>
    <rPh sb="0" eb="2">
      <t>コウエキ</t>
    </rPh>
    <rPh sb="2" eb="4">
      <t>ザイダン</t>
    </rPh>
    <rPh sb="4" eb="6">
      <t>ホウジン</t>
    </rPh>
    <rPh sb="7" eb="9">
      <t>タキザワ</t>
    </rPh>
    <rPh sb="9" eb="10">
      <t>シ</t>
    </rPh>
    <rPh sb="10" eb="12">
      <t>タイイク</t>
    </rPh>
    <rPh sb="12" eb="14">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</si>
</sst>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4108-4110-B88C-0E1B1BCB1D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74377</c:v>
                </c:pt>
                <c:pt idx="1">
                  <c:v>43478</c:v>
                </c:pt>
                <c:pt idx="2">
                  <c:v>26477</c:v>
                </c:pt>
                <c:pt idx="3">
                  <c:v>24430</c:v>
                </c:pt>
                <c:pt idx="4">
                  <c:v>29018</c:v>
                </c:pt>
              </c:numCache>
            </c:numRef>
          </c:val>
          <c:smooth val="0"/>
          <c:extLst>
            <c:ext xmlns:c16="http://schemas.microsoft.com/office/drawing/2014/chart" uri="{C3380CC4-5D6E-409C-BE32-E72D297353CC}">
              <c16:uniqueId val="{00000001-4108-4110-B88C-0E1B1BCB1D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3.33</c:v>
                </c:pt>
                <c:pt idx="1">
                  <c:v>4.05</c:v>
                </c:pt>
                <c:pt idx="2">
                  <c:v>4.8600000000000003</c:v>
                </c:pt>
                <c:pt idx="3">
                  <c:v>6.46</c:v>
                </c:pt>
                <c:pt idx="4">
                  <c:v>5.64</c:v>
                </c:pt>
              </c:numCache>
            </c:numRef>
          </c:val>
          <c:extLst>
            <c:ext xmlns:c16="http://schemas.microsoft.com/office/drawing/2014/chart" uri="{C3380CC4-5D6E-409C-BE32-E72D297353CC}">
              <c16:uniqueId val="{00000000-31CD-4D8A-98E1-0775398633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13.02</c:v>
                </c:pt>
                <c:pt idx="1">
                  <c:v>13.92</c:v>
                </c:pt>
                <c:pt idx="2">
                  <c:v>15.69</c:v>
                </c:pt>
                <c:pt idx="3">
                  <c:v>19.100000000000001</c:v>
                </c:pt>
                <c:pt idx="4">
                  <c:v>18.940000000000001</c:v>
                </c:pt>
              </c:numCache>
            </c:numRef>
          </c:val>
          <c:extLst>
            <c:ext xmlns:c16="http://schemas.microsoft.com/office/drawing/2014/chart" uri="{C3380CC4-5D6E-409C-BE32-E72D297353CC}">
              <c16:uniqueId val="{00000001-31CD-4D8A-98E1-07753986333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1.57</c:v>
                </c:pt>
                <c:pt idx="1">
                  <c:v>1.79</c:v>
                </c:pt>
                <c:pt idx="2">
                  <c:v>3.07</c:v>
                </c:pt>
                <c:pt idx="3">
                  <c:v>6.28</c:v>
                </c:pt>
                <c:pt idx="4">
                  <c:v>-1.4</c:v>
                </c:pt>
              </c:numCache>
            </c:numRef>
          </c:val>
          <c:smooth val="0"/>
          <c:extLst>
            <c:ext xmlns:c16="http://schemas.microsoft.com/office/drawing/2014/chart" uri="{C3380CC4-5D6E-409C-BE32-E72D297353CC}">
              <c16:uniqueId val="{00000002-31CD-4D8A-98E1-07753986333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E87-4FFF-8D91-DF4C1B21C5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87-4FFF-8D91-DF4C1B21C5A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E87-4FFF-8D91-DF4C1B21C5A6}"/>
            </c:ext>
          </c:extLst>
        </c:ser>
        <c:ser>
          <c:idx val="3"/>
          <c:order val="3"/>
          <c:tx>
            <c:strRef>
              <c:f>データシート!$A$30</c:f>
              <c:strCache>
                <c:ptCount val="1"/>
                <c:pt idx="0">
                  <c:v>介護保険介護サービス事業特別会計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E87-4FFF-8D91-DF4C1B21C5A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0.04</c:v>
                </c:pt>
                <c:pt idx="4">
                  <c:v>#N/A</c:v>
                </c:pt>
                <c:pt idx="5">
                  <c:v>0.03</c:v>
                </c:pt>
                <c:pt idx="6">
                  <c:v>#N/A</c:v>
                </c:pt>
                <c:pt idx="7">
                  <c:v>0.04</c:v>
                </c:pt>
                <c:pt idx="8">
                  <c:v>#N/A</c:v>
                </c:pt>
                <c:pt idx="9">
                  <c:v>0.04</c:v>
                </c:pt>
              </c:numCache>
            </c:numRef>
          </c:val>
          <c:extLst>
            <c:ext xmlns:c16="http://schemas.microsoft.com/office/drawing/2014/chart" uri="{C3380CC4-5D6E-409C-BE32-E72D297353CC}">
              <c16:uniqueId val="{00000004-5E87-4FFF-8D91-DF4C1B21C5A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0.43</c:v>
                </c:pt>
                <c:pt idx="2">
                  <c:v>#N/A</c:v>
                </c:pt>
                <c:pt idx="3">
                  <c:v>0.43</c:v>
                </c:pt>
                <c:pt idx="4">
                  <c:v>#N/A</c:v>
                </c:pt>
                <c:pt idx="5">
                  <c:v>0.72</c:v>
                </c:pt>
                <c:pt idx="6">
                  <c:v>#N/A</c:v>
                </c:pt>
                <c:pt idx="7">
                  <c:v>0.65</c:v>
                </c:pt>
                <c:pt idx="8">
                  <c:v>#N/A</c:v>
                </c:pt>
                <c:pt idx="9">
                  <c:v>0.62</c:v>
                </c:pt>
              </c:numCache>
            </c:numRef>
          </c:val>
          <c:extLst>
            <c:ext xmlns:c16="http://schemas.microsoft.com/office/drawing/2014/chart" uri="{C3380CC4-5D6E-409C-BE32-E72D297353CC}">
              <c16:uniqueId val="{00000005-5E87-4FFF-8D91-DF4C1B21C5A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0.37</c:v>
                </c:pt>
                <c:pt idx="2">
                  <c:v>#N/A</c:v>
                </c:pt>
                <c:pt idx="3">
                  <c:v>0.38</c:v>
                </c:pt>
                <c:pt idx="4">
                  <c:v>#N/A</c:v>
                </c:pt>
                <c:pt idx="5">
                  <c:v>1.64</c:v>
                </c:pt>
                <c:pt idx="6">
                  <c:v>#N/A</c:v>
                </c:pt>
                <c:pt idx="7">
                  <c:v>0.51</c:v>
                </c:pt>
                <c:pt idx="8">
                  <c:v>#N/A</c:v>
                </c:pt>
                <c:pt idx="9">
                  <c:v>0.81</c:v>
                </c:pt>
              </c:numCache>
            </c:numRef>
          </c:val>
          <c:extLst>
            <c:ext xmlns:c16="http://schemas.microsoft.com/office/drawing/2014/chart" uri="{C3380CC4-5D6E-409C-BE32-E72D297353CC}">
              <c16:uniqueId val="{00000006-5E87-4FFF-8D91-DF4C1B21C5A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1.1100000000000001</c:v>
                </c:pt>
                <c:pt idx="2">
                  <c:v>#N/A</c:v>
                </c:pt>
                <c:pt idx="3">
                  <c:v>1.79</c:v>
                </c:pt>
                <c:pt idx="4">
                  <c:v>#N/A</c:v>
                </c:pt>
                <c:pt idx="5">
                  <c:v>2.42</c:v>
                </c:pt>
                <c:pt idx="6">
                  <c:v>#N/A</c:v>
                </c:pt>
                <c:pt idx="7">
                  <c:v>2.79</c:v>
                </c:pt>
                <c:pt idx="8">
                  <c:v>#N/A</c:v>
                </c:pt>
                <c:pt idx="9">
                  <c:v>3.42</c:v>
                </c:pt>
              </c:numCache>
            </c:numRef>
          </c:val>
          <c:extLst>
            <c:ext xmlns:c16="http://schemas.microsoft.com/office/drawing/2014/chart" uri="{C3380CC4-5D6E-409C-BE32-E72D297353CC}">
              <c16:uniqueId val="{00000007-5E87-4FFF-8D91-DF4C1B21C5A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3.32</c:v>
                </c:pt>
                <c:pt idx="2">
                  <c:v>#N/A</c:v>
                </c:pt>
                <c:pt idx="3">
                  <c:v>4.04</c:v>
                </c:pt>
                <c:pt idx="4">
                  <c:v>#N/A</c:v>
                </c:pt>
                <c:pt idx="5">
                  <c:v>4.8600000000000003</c:v>
                </c:pt>
                <c:pt idx="6">
                  <c:v>#N/A</c:v>
                </c:pt>
                <c:pt idx="7">
                  <c:v>6.45</c:v>
                </c:pt>
                <c:pt idx="8">
                  <c:v>#N/A</c:v>
                </c:pt>
                <c:pt idx="9">
                  <c:v>5.63</c:v>
                </c:pt>
              </c:numCache>
            </c:numRef>
          </c:val>
          <c:extLst>
            <c:ext xmlns:c16="http://schemas.microsoft.com/office/drawing/2014/chart" uri="{C3380CC4-5D6E-409C-BE32-E72D297353CC}">
              <c16:uniqueId val="{00000008-5E87-4FFF-8D91-DF4C1B21C5A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8.7799999999999994</c:v>
                </c:pt>
                <c:pt idx="2">
                  <c:v>#N/A</c:v>
                </c:pt>
                <c:pt idx="3">
                  <c:v>8.4700000000000006</c:v>
                </c:pt>
                <c:pt idx="4">
                  <c:v>#N/A</c:v>
                </c:pt>
                <c:pt idx="5">
                  <c:v>9.27</c:v>
                </c:pt>
                <c:pt idx="6">
                  <c:v>#N/A</c:v>
                </c:pt>
                <c:pt idx="7">
                  <c:v>9.42</c:v>
                </c:pt>
                <c:pt idx="8">
                  <c:v>#N/A</c:v>
                </c:pt>
                <c:pt idx="9">
                  <c:v>11.38</c:v>
                </c:pt>
              </c:numCache>
            </c:numRef>
          </c:val>
          <c:extLst>
            <c:ext xmlns:c16="http://schemas.microsoft.com/office/drawing/2014/chart" uri="{C3380CC4-5D6E-409C-BE32-E72D297353CC}">
              <c16:uniqueId val="{00000009-5E87-4FFF-8D91-DF4C1B21C5A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1212</c:v>
                </c:pt>
                <c:pt idx="5">
                  <c:v>1240</c:v>
                </c:pt>
                <c:pt idx="8">
                  <c:v>1158</c:v>
                </c:pt>
                <c:pt idx="11">
                  <c:v>1146</c:v>
                </c:pt>
                <c:pt idx="14">
                  <c:v>1168</c:v>
                </c:pt>
              </c:numCache>
            </c:numRef>
          </c:val>
          <c:extLst>
            <c:ext xmlns:c16="http://schemas.microsoft.com/office/drawing/2014/chart" uri="{C3380CC4-5D6E-409C-BE32-E72D297353CC}">
              <c16:uniqueId val="{00000000-8E8B-40D7-B4D6-7483CB6FB8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E8B-40D7-B4D6-7483CB6FB8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E8B-40D7-B4D6-7483CB6FB8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142</c:v>
                </c:pt>
                <c:pt idx="3">
                  <c:v>127</c:v>
                </c:pt>
                <c:pt idx="6">
                  <c:v>57</c:v>
                </c:pt>
                <c:pt idx="9">
                  <c:v>58</c:v>
                </c:pt>
                <c:pt idx="12">
                  <c:v>43</c:v>
                </c:pt>
              </c:numCache>
            </c:numRef>
          </c:val>
          <c:extLst>
            <c:ext xmlns:c16="http://schemas.microsoft.com/office/drawing/2014/chart" uri="{C3380CC4-5D6E-409C-BE32-E72D297353CC}">
              <c16:uniqueId val="{00000003-8E8B-40D7-B4D6-7483CB6FB8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326</c:v>
                </c:pt>
                <c:pt idx="3">
                  <c:v>327</c:v>
                </c:pt>
                <c:pt idx="6">
                  <c:v>319</c:v>
                </c:pt>
                <c:pt idx="9">
                  <c:v>317</c:v>
                </c:pt>
                <c:pt idx="12">
                  <c:v>318</c:v>
                </c:pt>
              </c:numCache>
            </c:numRef>
          </c:val>
          <c:extLst>
            <c:ext xmlns:c16="http://schemas.microsoft.com/office/drawing/2014/chart" uri="{C3380CC4-5D6E-409C-BE32-E72D297353CC}">
              <c16:uniqueId val="{00000004-8E8B-40D7-B4D6-7483CB6FB8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8B-40D7-B4D6-7483CB6FB8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8B-40D7-B4D6-7483CB6FB8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1326</c:v>
                </c:pt>
                <c:pt idx="3">
                  <c:v>1379</c:v>
                </c:pt>
                <c:pt idx="6">
                  <c:v>1385</c:v>
                </c:pt>
                <c:pt idx="9">
                  <c:v>1399</c:v>
                </c:pt>
                <c:pt idx="12">
                  <c:v>1484</c:v>
                </c:pt>
              </c:numCache>
            </c:numRef>
          </c:val>
          <c:extLst>
            <c:ext xmlns:c16="http://schemas.microsoft.com/office/drawing/2014/chart" uri="{C3380CC4-5D6E-409C-BE32-E72D297353CC}">
              <c16:uniqueId val="{00000007-8E8B-40D7-B4D6-7483CB6FB87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582</c:v>
                </c:pt>
                <c:pt idx="2">
                  <c:v>#N/A</c:v>
                </c:pt>
                <c:pt idx="3">
                  <c:v>#N/A</c:v>
                </c:pt>
                <c:pt idx="4">
                  <c:v>593</c:v>
                </c:pt>
                <c:pt idx="5">
                  <c:v>#N/A</c:v>
                </c:pt>
                <c:pt idx="6">
                  <c:v>#N/A</c:v>
                </c:pt>
                <c:pt idx="7">
                  <c:v>603</c:v>
                </c:pt>
                <c:pt idx="8">
                  <c:v>#N/A</c:v>
                </c:pt>
                <c:pt idx="9">
                  <c:v>#N/A</c:v>
                </c:pt>
                <c:pt idx="10">
                  <c:v>628</c:v>
                </c:pt>
                <c:pt idx="11">
                  <c:v>#N/A</c:v>
                </c:pt>
                <c:pt idx="12">
                  <c:v>#N/A</c:v>
                </c:pt>
                <c:pt idx="13">
                  <c:v>677</c:v>
                </c:pt>
                <c:pt idx="14">
                  <c:v>#N/A</c:v>
                </c:pt>
              </c:numCache>
            </c:numRef>
          </c:val>
          <c:smooth val="0"/>
          <c:extLst>
            <c:ext xmlns:c16="http://schemas.microsoft.com/office/drawing/2014/chart" uri="{C3380CC4-5D6E-409C-BE32-E72D297353CC}">
              <c16:uniqueId val="{00000008-8E8B-40D7-B4D6-7483CB6FB87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14767</c:v>
                </c:pt>
                <c:pt idx="5">
                  <c:v>14312</c:v>
                </c:pt>
                <c:pt idx="8">
                  <c:v>14017</c:v>
                </c:pt>
                <c:pt idx="11">
                  <c:v>13713</c:v>
                </c:pt>
                <c:pt idx="14">
                  <c:v>13115</c:v>
                </c:pt>
              </c:numCache>
            </c:numRef>
          </c:val>
          <c:extLst>
            <c:ext xmlns:c16="http://schemas.microsoft.com/office/drawing/2014/chart" uri="{C3380CC4-5D6E-409C-BE32-E72D297353CC}">
              <c16:uniqueId val="{00000000-87E2-4B79-996F-6586C2F0ED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7E2-4B79-996F-6586C2F0ED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3246</c:v>
                </c:pt>
                <c:pt idx="5">
                  <c:v>3370</c:v>
                </c:pt>
                <c:pt idx="8">
                  <c:v>3974</c:v>
                </c:pt>
                <c:pt idx="11">
                  <c:v>5085</c:v>
                </c:pt>
                <c:pt idx="14">
                  <c:v>5536</c:v>
                </c:pt>
              </c:numCache>
            </c:numRef>
          </c:val>
          <c:extLst>
            <c:ext xmlns:c16="http://schemas.microsoft.com/office/drawing/2014/chart" uri="{C3380CC4-5D6E-409C-BE32-E72D297353CC}">
              <c16:uniqueId val="{00000002-87E2-4B79-996F-6586C2F0ED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E2-4B79-996F-6586C2F0ED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E2-4B79-996F-6586C2F0ED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E2-4B79-996F-6586C2F0ED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1257</c:v>
                </c:pt>
                <c:pt idx="3">
                  <c:v>1190</c:v>
                </c:pt>
                <c:pt idx="6">
                  <c:v>1122</c:v>
                </c:pt>
                <c:pt idx="9">
                  <c:v>1010</c:v>
                </c:pt>
                <c:pt idx="12">
                  <c:v>950</c:v>
                </c:pt>
              </c:numCache>
            </c:numRef>
          </c:val>
          <c:extLst>
            <c:ext xmlns:c16="http://schemas.microsoft.com/office/drawing/2014/chart" uri="{C3380CC4-5D6E-409C-BE32-E72D297353CC}">
              <c16:uniqueId val="{00000006-87E2-4B79-996F-6586C2F0ED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389</c:v>
                </c:pt>
                <c:pt idx="3">
                  <c:v>280</c:v>
                </c:pt>
                <c:pt idx="6">
                  <c:v>225</c:v>
                </c:pt>
                <c:pt idx="9">
                  <c:v>168</c:v>
                </c:pt>
                <c:pt idx="12">
                  <c:v>162</c:v>
                </c:pt>
              </c:numCache>
            </c:numRef>
          </c:val>
          <c:extLst>
            <c:ext xmlns:c16="http://schemas.microsoft.com/office/drawing/2014/chart" uri="{C3380CC4-5D6E-409C-BE32-E72D297353CC}">
              <c16:uniqueId val="{00000007-87E2-4B79-996F-6586C2F0ED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3478</c:v>
                </c:pt>
                <c:pt idx="3">
                  <c:v>3613</c:v>
                </c:pt>
                <c:pt idx="6">
                  <c:v>3671</c:v>
                </c:pt>
                <c:pt idx="9">
                  <c:v>3566</c:v>
                </c:pt>
                <c:pt idx="12">
                  <c:v>3502</c:v>
                </c:pt>
              </c:numCache>
            </c:numRef>
          </c:val>
          <c:extLst>
            <c:ext xmlns:c16="http://schemas.microsoft.com/office/drawing/2014/chart" uri="{C3380CC4-5D6E-409C-BE32-E72D297353CC}">
              <c16:uniqueId val="{00000008-87E2-4B79-996F-6586C2F0ED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7E2-4B79-996F-6586C2F0ED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18489</c:v>
                </c:pt>
                <c:pt idx="3">
                  <c:v>18859</c:v>
                </c:pt>
                <c:pt idx="6">
                  <c:v>18604</c:v>
                </c:pt>
                <c:pt idx="9">
                  <c:v>18318</c:v>
                </c:pt>
                <c:pt idx="12">
                  <c:v>17597</c:v>
                </c:pt>
              </c:numCache>
            </c:numRef>
          </c:val>
          <c:extLst>
            <c:ext xmlns:c16="http://schemas.microsoft.com/office/drawing/2014/chart" uri="{C3380CC4-5D6E-409C-BE32-E72D297353CC}">
              <c16:uniqueId val="{0000000A-87E2-4B79-996F-6586C2F0EDB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5600</c:v>
                </c:pt>
                <c:pt idx="2">
                  <c:v>#N/A</c:v>
                </c:pt>
                <c:pt idx="3">
                  <c:v>#N/A</c:v>
                </c:pt>
                <c:pt idx="4">
                  <c:v>6261</c:v>
                </c:pt>
                <c:pt idx="5">
                  <c:v>#N/A</c:v>
                </c:pt>
                <c:pt idx="6">
                  <c:v>#N/A</c:v>
                </c:pt>
                <c:pt idx="7">
                  <c:v>5629</c:v>
                </c:pt>
                <c:pt idx="8">
                  <c:v>#N/A</c:v>
                </c:pt>
                <c:pt idx="9">
                  <c:v>#N/A</c:v>
                </c:pt>
                <c:pt idx="10">
                  <c:v>4265</c:v>
                </c:pt>
                <c:pt idx="11">
                  <c:v>#N/A</c:v>
                </c:pt>
                <c:pt idx="12">
                  <c:v>#N/A</c:v>
                </c:pt>
                <c:pt idx="13">
                  <c:v>3560</c:v>
                </c:pt>
                <c:pt idx="14">
                  <c:v>#N/A</c:v>
                </c:pt>
              </c:numCache>
            </c:numRef>
          </c:val>
          <c:smooth val="0"/>
          <c:extLst>
            <c:ext xmlns:c16="http://schemas.microsoft.com/office/drawing/2014/chart" uri="{C3380CC4-5D6E-409C-BE32-E72D297353CC}">
              <c16:uniqueId val="{0000000B-87E2-4B79-996F-6586C2F0EDB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1721</c:v>
                </c:pt>
                <c:pt idx="1">
                  <c:v>2234</c:v>
                </c:pt>
                <c:pt idx="2">
                  <c:v>2179</c:v>
                </c:pt>
              </c:numCache>
            </c:numRef>
          </c:val>
          <c:extLst>
            <c:ext xmlns:c16="http://schemas.microsoft.com/office/drawing/2014/chart" uri="{C3380CC4-5D6E-409C-BE32-E72D297353CC}">
              <c16:uniqueId val="{00000000-ED9D-426F-AEED-EC13698FFD5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883</c:v>
                </c:pt>
                <c:pt idx="1">
                  <c:v>1133</c:v>
                </c:pt>
                <c:pt idx="2">
                  <c:v>1083</c:v>
                </c:pt>
              </c:numCache>
            </c:numRef>
          </c:val>
          <c:extLst>
            <c:ext xmlns:c16="http://schemas.microsoft.com/office/drawing/2014/chart" uri="{C3380CC4-5D6E-409C-BE32-E72D297353CC}">
              <c16:uniqueId val="{00000001-ED9D-426F-AEED-EC13698FFD5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365</c:v>
                </c:pt>
                <c:pt idx="1">
                  <c:v>694</c:v>
                </c:pt>
                <c:pt idx="2">
                  <c:v>1190</c:v>
                </c:pt>
              </c:numCache>
            </c:numRef>
          </c:val>
          <c:extLst>
            <c:ext xmlns:c16="http://schemas.microsoft.com/office/drawing/2014/chart" uri="{C3380CC4-5D6E-409C-BE32-E72D297353CC}">
              <c16:uniqueId val="{00000002-ED9D-426F-AEED-EC13698FFD5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実質公債費比率（３か年平均）は６．２％となっており、前年度の実質公債費比率（３か年平均）の６．１％から０．１ポイント増となった。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増となった要因としては、過年度の大型建設事業に係る元金償還が開始したことによるものであり、今後も地方債の償還額の増加が見込まれることから、投資的経費の状況を考慮しつつ、実質公債費比率の上昇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該当なし</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今年度における将来負担比率は３４．４％であり、前年度の４０．４％から６．０ポイント下がっている。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年度の将来負担比率が下がった主な要因について、地方債現在高が借入額に対して償還額が大きく上回ったことにより減少したことと、充当可能基金額が平成２７年度から実施している財政構造改革の成果により増額したことが挙げられ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今後も、選択と集中に基づいた適正な地方債の新規発行に努めること及び基金残高の維持を図ることにより、将来負担比率の上昇の抑制に努める。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岩手県滝沢市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基金全体としては、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平成２７年度から着手した財政構造改革による歳入拡大及び歳出削減の成果等により増加の一途をたどっている。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において、財政調整基金及び減債基金は取崩額の方が大きいため減となったが、地域整備特別対策事業基金についてはふるさと納税額の増収、庁舎改修事業や中心拠点商業地区開発整備など今後の事業に向けた積立を積極的に実施したことから、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的に見込まれる大規模事業等や自然災害・感染症等の不測の事態による歳入の減少又は歳出の増加に備え、基金の現在高を確保し、あわせて基金の運用収入の向上を図るため、債権等による効率的な運用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・地域整備特別対策事業基金</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地域整備及び自ら考え自ら行う地域づくりの推進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・特定防衛施設周辺整備調整交付金事業基金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防衛施設周辺の生活環境の整備等に関する法律第９条の規定による公共用の施設の整備又はその他の生活環境の改善若しくは開発の円滑な実施への寄与</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・情報通信産業集積振興基金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ＩＰＵイノベーションセンターの管理及び運営に関する事業、市が所有する情報通信産業の集積を図るための用地の管理</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・森林環境譲与税基金</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森林整備及びその促進に関する施策に要する経費の財源</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・滝沢市新型コロナウイルス感染症対応中小企業融資資金利子補給等基金</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新型コロナウイルス感染症の影響により経営が悪化した市内の中小企業者のうち、滝沢市中小企業振興資金の貸付けを受けたものに対して市が行う利子及び保証料の補給に要する経費の財源</a:t>
          </a: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・地域整備特別対策基金</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取崩額３５百万円に対し、令和４年度ふるさと納税収入額６１百万円に加え、今後の大規模事業等に向けて４７９百万円を積み立てたため、前年度比５０５百万円の増となった。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・地域整備特別対策基金</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庁舎等の老朽化する公共施設の更新等の財源や中心拠点商業地区開発事業等の大規模事業に計画的に充当していくこととする。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積立金を７４５百万円としたが、取崩額が８００百万円となったため前年度比５５百万円の減となった。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的に見込まれる大規模事業等や自然災害・感染症等の不測の事態による歳入の減少又は歳出の増加に備え、基金の現在高を確保し、あわせて基金の運用収入の向上を図るため、債権等による効率的な運用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償還に向けて５０百万円の取崩を行ったことから減となった。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将来的に見込まれる市債の元金償還額の増加に対し、計画的に充当していくこととする。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5943EFE-D430-42F4-B59F-7C2A7456C85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805DD54-BC48-4C8F-A65E-F260DC95AE2D}"/>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56632A74-A843-4197-BB81-5489FF094CA2}"/>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F2012DD-00FF-4753-9DFB-B0F1287DE259}"/>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C95D312-39F4-4E3F-98CB-B12FDF710D43}"/>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C7425BDE-05C4-4710-962F-5D2FFD7A9BF7}"/>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9E7E6D8-C296-482C-BEDB-E064819E4AB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87875DE-AF32-454E-9425-6A0CBBCDF4FA}"/>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EEC6BEE-39A1-4D01-9D81-D459EF0D238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5821138-77C5-41D5-9162-364DDCA49EB7}"/>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55,273
55,039
182.46
22,913,542
22,168,550
648,799
11,507,546
17,596,529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674038E-F9B4-4333-ACE5-E46048D54222}"/>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55237BA-5E67-4F83-BB65-C7F305E90F9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C43A022-FFF3-4850-BF34-B36088928988}"/>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3DF9B37-1DF4-4E8E-AC89-401075A09523}"/>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F2BAE4C-455E-4777-918F-BA5790E07AB4}"/>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11480D98-45A3-4546-908D-409913F650F3}"/>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E023728-CBA3-4D87-B300-0221DB7CC527}"/>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462602B-AB36-49C2-9593-A9AA69CE088A}"/>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24BB937-141C-4A3C-846F-0D7E8C1FDA9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A71E381-B98F-45C0-84A3-852956C0141C}"/>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431ECB7-F93F-4F5C-ABDD-A513D7A33F6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70A6EA2-E25B-4799-BAB6-CF0DE0AF25E3}"/>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7013751-0A1F-4990-82F5-7CA8D4E0EA1C}"/>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1B48AB9-B298-400E-9632-F3369AF2A83A}"/>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D5E3D87-F972-4964-B622-6EAD2683A90F}"/>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7CCD47D-2F14-4FD7-B277-47D6FF865C19}"/>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ABFC217-CC5F-4259-BEF8-DCAF274EECEF}"/>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CE71F6A-707D-4999-B912-906CCC5C138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7B3C4E7-36A1-4EB7-8A37-90B1B077FFFF}"/>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798251D-72D1-4C59-8E8F-965AD178A299}"/>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CB46FAB-40D2-47FD-A710-5D0E413AE533}"/>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FAAA21B-F623-444B-B99A-B4DF7805512F}"/>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D167580-F0AA-45C5-A166-5FEE98A1E88D}"/>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D4585019-8DFD-460D-BA7C-798145A9A7A4}"/>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0EE73F0-7819-42E2-B79E-291D990B7501}"/>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07FC0FB-A385-4845-B516-E322B0874AC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EEA2C12-745C-4C37-8A96-67414840165C}"/>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FEDDCD3F-EE37-4A8E-8ABE-556909E8D89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0D5E44B-FDAA-4499-A886-0ACD53F0F1C6}"/>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BBB587A-7D6D-45EB-85C2-0030BCC22D73}"/>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AC856C4-5A06-4A3A-ADFA-66EA04504EB8}"/>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EFBEF0B-80BF-40BB-9EB7-333DD291E788}"/>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12439BE7-4376-4D2E-B2E7-8F9247171642}"/>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4F0EA1C-9BAC-49A0-8EC9-5D6DF2EE3A67}"/>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D1ED873-40BB-48CE-8C38-362F9E58ECC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732EAF4-BC7B-41DA-8A3C-076AFD52695B}"/>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D8F96B14-D0B7-4C9F-8A90-9221975C485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平成３０年度からおおむね横ばいで推移しており、類似団体平均を０．１２ポイント下回っている。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５年度から平成２７年度にかけて赤字だった実質単年度収支は、平成２７年度から取り組んできた滝沢市財政構造改革の成果により、平成２８年度から令和３年度までの６年間連続して黒字となり、基金に依存する財政体質を改善することができ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歳入では人口減少傾向に伴う市税の減収見込み、歳出では高齢化の進展に伴う社会保障関係経費の増加や公共施設等の老朽化に伴う改修事業の実施など、財政見通しが厳しいものであることから、事業の選択と集中及び限りある行政資源の効率的な配分を図りながら、未来につながる事業への投資と健全な財政の維持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952A5F8-495F-4453-97BD-CBCCC790E721}"/>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6B8075AF-20B7-4B1B-B92B-47FCA9AE5DCF}"/>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3C83739B-921A-41ED-95CA-239E4325C497}"/>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2A5CE6D-D305-4A25-9AB0-2646902931E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78DFE908-73C5-4E76-BD86-3AA42526CA35}"/>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E7474B21-2BFB-4B6E-95E2-2DF70EA8391D}"/>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2ECCB9DD-A6C2-4099-93DF-981FF3E85553}"/>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B1CFD5E4-809F-411C-BC8D-558B19479181}"/>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B67DAB2A-2550-42F6-A660-A3FDCDDB67C5}"/>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9C9F7AD8-5F6F-4895-BDC6-A5F96D602C7F}"/>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16BF78A1-CBC4-4713-AB47-62D0A0582C8D}"/>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63882A81-3930-493A-811A-8600A184933B}"/>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7C1C7E3B-63BA-43A2-A812-CCE07ABF636C}"/>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1594F4-F095-4C1F-BD0E-B8157D8BA415}"/>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C8CEC8D2-DB14-4F06-8869-0D9052172712}"/>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C1B89D6A-42A7-4077-B24D-3965DC59F482}"/>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DD2A8834-C4AF-4DB0-B3AC-678C42832C05}"/>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4FC139DE-3267-4471-83B0-75746382E839}"/>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4C1263BD-2466-42B0-A2F2-2FB466DC20CB}"/>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19827F61-C632-4861-BCF8-B9D48B4FB0C9}"/>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9" name="直線コネクタ 68">
          <a:extLst>
            <a:ext uri="{FF2B5EF4-FFF2-40B4-BE49-F238E27FC236}">
              <a16:creationId xmlns:a16="http://schemas.microsoft.com/office/drawing/2014/main" id="{4378E838-997C-4C60-841E-6DD91DFE694F}"/>
            </a:ext>
          </a:extLst>
        </xdr:cNvPr>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DB741CCC-AC8D-4B1D-9CA4-81682B6F16DE}"/>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9260D593-C33D-490C-B11C-05EC80BBEB6A}"/>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34925</xdr:rowOff>
    </xdr:to>
    <xdr:cxnSp macro="">
      <xdr:nvCxnSpPr>
        <xdr:cNvPr id="72" name="直線コネクタ 71">
          <a:extLst>
            <a:ext uri="{FF2B5EF4-FFF2-40B4-BE49-F238E27FC236}">
              <a16:creationId xmlns:a16="http://schemas.microsoft.com/office/drawing/2014/main" id="{4F47D079-B90F-4388-B1A8-ACEA7B4966E3}"/>
            </a:ext>
          </a:extLst>
        </xdr:cNvPr>
        <xdr:cNvCxnSpPr/>
      </xdr:nvCxnSpPr>
      <xdr:spPr>
        <a:xfrm>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707452AB-8FCD-408A-9ECD-DA7727181511}"/>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767350E6-78B3-4743-98EA-74648E8A354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a:extLst>
            <a:ext uri="{FF2B5EF4-FFF2-40B4-BE49-F238E27FC236}">
              <a16:creationId xmlns:a16="http://schemas.microsoft.com/office/drawing/2014/main" id="{B0870ED8-1BCF-49EF-AAC5-9C1B0A5C482B}"/>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3FB8E250-2C3D-480A-9F92-92D9410DC105}"/>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78952F84-2D82-4C38-83F9-3F02B89942A4}"/>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34925</xdr:rowOff>
    </xdr:to>
    <xdr:cxnSp macro="">
      <xdr:nvCxnSpPr>
        <xdr:cNvPr id="78" name="直線コネクタ 77">
          <a:extLst>
            <a:ext uri="{FF2B5EF4-FFF2-40B4-BE49-F238E27FC236}">
              <a16:creationId xmlns:a16="http://schemas.microsoft.com/office/drawing/2014/main" id="{87EF84F7-8F25-47F5-8934-41152D8EF3CF}"/>
            </a:ext>
          </a:extLst>
        </xdr:cNvPr>
        <xdr:cNvCxnSpPr/>
      </xdr:nvCxnSpPr>
      <xdr:spPr>
        <a:xfrm flipV="1">
          <a:off x="1447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E5403EC1-9754-4DB7-AC45-0741E23A0955}"/>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86ABC576-B119-4DE2-8866-A4C7C14E0F77}"/>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222D3072-0EF7-4559-AC9D-E32432AD3A9E}"/>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D5006BB1-EEE7-4007-9F85-70A583FBB791}"/>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6C3F3763-96C1-4DEC-A385-DC954482D81D}"/>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F2D100E-7EB8-4EF6-924B-962B82CC12E8}"/>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D1C21FA-75C6-4A65-9A3F-61978B1EB01E}"/>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62B44AB7-599C-47D7-A037-BD8133E6CC2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A95792B8-CFC5-4746-BF72-BEC9E3829272}"/>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a:extLst>
            <a:ext uri="{FF2B5EF4-FFF2-40B4-BE49-F238E27FC236}">
              <a16:creationId xmlns:a16="http://schemas.microsoft.com/office/drawing/2014/main" id="{9DA05C91-0778-4B50-8A77-4DA16DC75884}"/>
            </a:ext>
          </a:extLst>
        </xdr:cNvPr>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a:extLst>
            <a:ext uri="{FF2B5EF4-FFF2-40B4-BE49-F238E27FC236}">
              <a16:creationId xmlns:a16="http://schemas.microsoft.com/office/drawing/2014/main" id="{1C2BD0CD-AF58-4832-932B-5D6C421E45B2}"/>
            </a:ext>
          </a:extLst>
        </xdr:cNvPr>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a:extLst>
            <a:ext uri="{FF2B5EF4-FFF2-40B4-BE49-F238E27FC236}">
              <a16:creationId xmlns:a16="http://schemas.microsoft.com/office/drawing/2014/main" id="{E53400FB-1CC4-41FA-AFB5-63FF1CD05156}"/>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a:extLst>
            <a:ext uri="{FF2B5EF4-FFF2-40B4-BE49-F238E27FC236}">
              <a16:creationId xmlns:a16="http://schemas.microsoft.com/office/drawing/2014/main" id="{3AA7ADF1-64FB-4F4C-B00E-F3DCFA2C608F}"/>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a16="http://schemas.microsoft.com/office/drawing/2014/main" id="{0175B493-7346-42A0-8435-E5538BA33423}"/>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9D1B60F0-63DA-43A1-878D-3C7F303C9D22}"/>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a:extLst>
            <a:ext uri="{FF2B5EF4-FFF2-40B4-BE49-F238E27FC236}">
              <a16:creationId xmlns:a16="http://schemas.microsoft.com/office/drawing/2014/main" id="{F777ACD8-CA89-4D5C-8646-C5EC043FAD82}"/>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a:extLst>
            <a:ext uri="{FF2B5EF4-FFF2-40B4-BE49-F238E27FC236}">
              <a16:creationId xmlns:a16="http://schemas.microsoft.com/office/drawing/2014/main" id="{470F740B-E0DD-4C73-A73D-5E8AD4D9A91D}"/>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6" name="楕円 95">
          <a:extLst>
            <a:ext uri="{FF2B5EF4-FFF2-40B4-BE49-F238E27FC236}">
              <a16:creationId xmlns:a16="http://schemas.microsoft.com/office/drawing/2014/main" id="{0469DF43-ABF9-4756-BB66-32148058472F}"/>
            </a:ext>
          </a:extLst>
        </xdr:cNvPr>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97" name="テキスト ボックス 96">
          <a:extLst>
            <a:ext uri="{FF2B5EF4-FFF2-40B4-BE49-F238E27FC236}">
              <a16:creationId xmlns:a16="http://schemas.microsoft.com/office/drawing/2014/main" id="{E109F8B6-2402-4FDE-B23F-0037267D97F5}"/>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41220298-6038-4E60-9812-13BC081087EA}"/>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1EB74452-7FE3-491E-872D-558C27B60ADD}"/>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2B07EED5-CE28-4E74-A5E1-71537052622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D788BEFC-DC8D-4A07-ACA6-9DA5903EE6BC}"/>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6E5535A4-2EF8-45B4-A632-A216E965BED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DEA15FE-221B-400A-9BA8-F6E08F2020CC}"/>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E8D7651-780D-415F-848C-FC4F775DC2D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DA6B74A4-F549-4545-BDA0-B3AD5B7D4C57}"/>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A56622B8-EEB6-4CAE-9373-F07BCD90DEC6}"/>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5CE1FEA2-562F-4232-8C9A-1EFB6BEA804B}"/>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4E5C42ED-632E-478C-A1DE-9A56833C04B1}"/>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763B9DD-823E-44D5-80D0-0365ADC469E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5C22692-6F7A-4A9E-859C-B4ADB71CDDF5}"/>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前年度から４．３ポイント上がり、類似団体平均を４．０ポイント下回っている。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上がった主な要因として、分母である経常一般財源総額等が地方交付税等の増収による０．９％の増であったのに対し、分子である経常経費充当一般財源が、扶助費や物件費の総額がそれぞれ前年度比約１３％程度増加したことにより、６．０％増加したことが挙げ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今後は、事業の選択と集中等による事業費の削減により一般財源の有効な活用に努める。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87EC88DD-87C7-4ECD-AF77-81663F617B18}"/>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642ACAE6-F349-4D58-BB52-DAACE0A280C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1BD2D083-C0DE-4198-86BE-2DCADADF5CE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81DF4EC2-B828-41BC-A12A-4453172127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B525D405-6228-4E52-AC8A-04A081537B57}"/>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F7C5F64E-61B0-46DC-8EF8-733B48C9C751}"/>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A440ADA1-91D6-413C-A83C-B10998C7AE05}"/>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E0ED10CB-57A3-4980-9FBE-D529A4CF8911}"/>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68DC4BEE-7BD0-401D-B431-F87CDDC7FE63}"/>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4F07E14B-0CA4-4438-9689-9E88B5EA190A}"/>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D1A02B22-051A-4265-8F12-F9FBDC2128CF}"/>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70F608FE-EEC1-449B-A8AD-8EB1BFE095C1}"/>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AA389206-C8BB-44DE-AFBA-AF6A4DD5F9BF}"/>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F628AD36-BCAB-47B6-B55C-94A21EE25628}"/>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BCBBC222-C78A-494D-9B8F-3A556817CC71}"/>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8037B7EC-E658-43E4-9705-519E98E5B933}"/>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795C0CE0-0600-4172-B925-75B8A28F3165}"/>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8A76187C-93B8-4E68-8E53-C8E1E2EAFFDB}"/>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8E145B74-00FA-4841-B318-880B618E8FF5}"/>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BBE7C6D4-B472-4644-BA4A-3521F4726438}"/>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E3B5DBFA-34EC-499A-8C1F-C5A6AB36CA19}"/>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9313</xdr:rowOff>
    </xdr:from>
    <xdr:to>
      <xdr:col>23</xdr:col>
      <xdr:colOff>133350</xdr:colOff>
      <xdr:row>62</xdr:row>
      <xdr:rowOff>12277</xdr:rowOff>
    </xdr:to>
    <xdr:cxnSp macro="">
      <xdr:nvCxnSpPr>
        <xdr:cNvPr id="132" name="直線コネクタ 131">
          <a:extLst>
            <a:ext uri="{FF2B5EF4-FFF2-40B4-BE49-F238E27FC236}">
              <a16:creationId xmlns:a16="http://schemas.microsoft.com/office/drawing/2014/main" id="{9A628C5C-6EC7-467F-97B3-A897078C348E}"/>
            </a:ext>
          </a:extLst>
        </xdr:cNvPr>
        <xdr:cNvCxnSpPr/>
      </xdr:nvCxnSpPr>
      <xdr:spPr>
        <a:xfrm>
          <a:off x="4114800" y="10296313"/>
          <a:ext cx="8382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E2363412-3952-46E7-ADDE-EFCFD0FFB892}"/>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E15C3986-F4C0-4E5D-9222-269D975542CD}"/>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9313</xdr:rowOff>
    </xdr:from>
    <xdr:to>
      <xdr:col>19</xdr:col>
      <xdr:colOff>133350</xdr:colOff>
      <xdr:row>61</xdr:row>
      <xdr:rowOff>151554</xdr:rowOff>
    </xdr:to>
    <xdr:cxnSp macro="">
      <xdr:nvCxnSpPr>
        <xdr:cNvPr id="135" name="直線コネクタ 134">
          <a:extLst>
            <a:ext uri="{FF2B5EF4-FFF2-40B4-BE49-F238E27FC236}">
              <a16:creationId xmlns:a16="http://schemas.microsoft.com/office/drawing/2014/main" id="{6DFEFD2F-C667-454E-B204-01DEA6C54AB0}"/>
            </a:ext>
          </a:extLst>
        </xdr:cNvPr>
        <xdr:cNvCxnSpPr/>
      </xdr:nvCxnSpPr>
      <xdr:spPr>
        <a:xfrm flipV="1">
          <a:off x="3225800" y="10296313"/>
          <a:ext cx="889000" cy="3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157FA9E5-047E-4FCE-8548-DAC2BB2246CB}"/>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B2FA7DF9-A4D4-4345-9A73-E43A5BC06245}"/>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151554</xdr:rowOff>
    </xdr:from>
    <xdr:to>
      <xdr:col>15</xdr:col>
      <xdr:colOff>82550</xdr:colOff>
      <xdr:row>63</xdr:row>
      <xdr:rowOff>90170</xdr:rowOff>
    </xdr:to>
    <xdr:cxnSp macro="">
      <xdr:nvCxnSpPr>
        <xdr:cNvPr id="138" name="直線コネクタ 137">
          <a:extLst>
            <a:ext uri="{FF2B5EF4-FFF2-40B4-BE49-F238E27FC236}">
              <a16:creationId xmlns:a16="http://schemas.microsoft.com/office/drawing/2014/main" id="{99051B74-3822-42DF-B65E-3F24CAE2D5CE}"/>
            </a:ext>
          </a:extLst>
        </xdr:cNvPr>
        <xdr:cNvCxnSpPr/>
      </xdr:nvCxnSpPr>
      <xdr:spPr>
        <a:xfrm flipV="1">
          <a:off x="2336800" y="10610004"/>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2AA84771-8E76-4854-8650-FD19814E709C}"/>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a:extLst>
            <a:ext uri="{FF2B5EF4-FFF2-40B4-BE49-F238E27FC236}">
              <a16:creationId xmlns:a16="http://schemas.microsoft.com/office/drawing/2014/main" id="{F7D7F433-180D-4C1D-936E-97BA048BA3EB}"/>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63</xdr:row>
      <xdr:rowOff>90170</xdr:rowOff>
    </xdr:to>
    <xdr:cxnSp macro="">
      <xdr:nvCxnSpPr>
        <xdr:cNvPr id="141" name="直線コネクタ 140">
          <a:extLst>
            <a:ext uri="{FF2B5EF4-FFF2-40B4-BE49-F238E27FC236}">
              <a16:creationId xmlns:a16="http://schemas.microsoft.com/office/drawing/2014/main" id="{30C5AA05-3E03-4781-A8EF-6094624FB8BC}"/>
            </a:ext>
          </a:extLst>
        </xdr:cNvPr>
        <xdr:cNvCxnSpPr/>
      </xdr:nvCxnSpPr>
      <xdr:spPr>
        <a:xfrm>
          <a:off x="1447800" y="107708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E6B406B-5336-4B11-A38B-55DC791ECFDD}"/>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a:extLst>
            <a:ext uri="{FF2B5EF4-FFF2-40B4-BE49-F238E27FC236}">
              <a16:creationId xmlns:a16="http://schemas.microsoft.com/office/drawing/2014/main" id="{D6C62DAA-3F6A-409C-BC6B-10BEE1D20B8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ADADD65-22F7-4DC6-8D12-A389499460DE}"/>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a:extLst>
            <a:ext uri="{FF2B5EF4-FFF2-40B4-BE49-F238E27FC236}">
              <a16:creationId xmlns:a16="http://schemas.microsoft.com/office/drawing/2014/main" id="{6FE1E53C-6869-4681-A3D7-0570AD352EDA}"/>
            </a:ext>
          </a:extLst>
        </xdr:cNvPr>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54A3866-96CC-40F4-AD3B-3DBC8E22BAB9}"/>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89ADE0B-02F7-44B4-BDBB-1E238F0C8BC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E89C03F-B89D-43A3-8DBE-0526416C7595}"/>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3889554B-36F9-4E22-9283-561F1DB3E081}"/>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F4E211F2-5D07-45AD-A233-D07E82AA062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132927</xdr:rowOff>
    </xdr:from>
    <xdr:to>
      <xdr:col>23</xdr:col>
      <xdr:colOff>184150</xdr:colOff>
      <xdr:row>62</xdr:row>
      <xdr:rowOff>63077</xdr:rowOff>
    </xdr:to>
    <xdr:sp macro="" textlink="">
      <xdr:nvSpPr>
        <xdr:cNvPr id="151" name="楕円 150">
          <a:extLst>
            <a:ext uri="{FF2B5EF4-FFF2-40B4-BE49-F238E27FC236}">
              <a16:creationId xmlns:a16="http://schemas.microsoft.com/office/drawing/2014/main" id="{F905BE71-7A4C-4301-B488-CABBB0BFC799}"/>
            </a:ext>
          </a:extLst>
        </xdr:cNvPr>
        <xdr:cNvSpPr/>
      </xdr:nvSpPr>
      <xdr:spPr>
        <a:xfrm>
          <a:off x="4902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149454</xdr:rowOff>
    </xdr:from>
    <xdr:ext cx="762000" cy="259045"/>
    <xdr:sp macro="" textlink="">
      <xdr:nvSpPr>
        <xdr:cNvPr id="152" name="財政構造の弾力性該当値テキスト">
          <a:extLst>
            <a:ext uri="{FF2B5EF4-FFF2-40B4-BE49-F238E27FC236}">
              <a16:creationId xmlns:a16="http://schemas.microsoft.com/office/drawing/2014/main" id="{7CCA73C8-85AD-43E7-9E18-70D884ACCB04}"/>
            </a:ext>
          </a:extLst>
        </xdr:cNvPr>
        <xdr:cNvSpPr txBox="1"/>
      </xdr:nvSpPr>
      <xdr:spPr>
        <a:xfrm>
          <a:off x="5041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129963</xdr:rowOff>
    </xdr:from>
    <xdr:to>
      <xdr:col>19</xdr:col>
      <xdr:colOff>184150</xdr:colOff>
      <xdr:row>60</xdr:row>
      <xdr:rowOff>60113</xdr:rowOff>
    </xdr:to>
    <xdr:sp macro="" textlink="">
      <xdr:nvSpPr>
        <xdr:cNvPr id="153" name="楕円 152">
          <a:extLst>
            <a:ext uri="{FF2B5EF4-FFF2-40B4-BE49-F238E27FC236}">
              <a16:creationId xmlns:a16="http://schemas.microsoft.com/office/drawing/2014/main" id="{09CFE7F3-452A-4640-BBC1-0361C0274D80}"/>
            </a:ext>
          </a:extLst>
        </xdr:cNvPr>
        <xdr:cNvSpPr/>
      </xdr:nvSpPr>
      <xdr:spPr>
        <a:xfrm>
          <a:off x="4064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70290</xdr:rowOff>
    </xdr:from>
    <xdr:ext cx="736600" cy="259045"/>
    <xdr:sp macro="" textlink="">
      <xdr:nvSpPr>
        <xdr:cNvPr id="154" name="テキスト ボックス 153">
          <a:extLst>
            <a:ext uri="{FF2B5EF4-FFF2-40B4-BE49-F238E27FC236}">
              <a16:creationId xmlns:a16="http://schemas.microsoft.com/office/drawing/2014/main" id="{51D92B60-12CD-483D-A14C-737956968280}"/>
            </a:ext>
          </a:extLst>
        </xdr:cNvPr>
        <xdr:cNvSpPr txBox="1"/>
      </xdr:nvSpPr>
      <xdr:spPr>
        <a:xfrm>
          <a:off x="3733800" y="1001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100754</xdr:rowOff>
    </xdr:from>
    <xdr:to>
      <xdr:col>15</xdr:col>
      <xdr:colOff>133350</xdr:colOff>
      <xdr:row>62</xdr:row>
      <xdr:rowOff>30904</xdr:rowOff>
    </xdr:to>
    <xdr:sp macro="" textlink="">
      <xdr:nvSpPr>
        <xdr:cNvPr id="155" name="楕円 154">
          <a:extLst>
            <a:ext uri="{FF2B5EF4-FFF2-40B4-BE49-F238E27FC236}">
              <a16:creationId xmlns:a16="http://schemas.microsoft.com/office/drawing/2014/main" id="{2E5D9C1D-C4A9-4E82-BA24-BCF5705BDD5C}"/>
            </a:ext>
          </a:extLst>
        </xdr:cNvPr>
        <xdr:cNvSpPr/>
      </xdr:nvSpPr>
      <xdr:spPr>
        <a:xfrm>
          <a:off x="3175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41081</xdr:rowOff>
    </xdr:from>
    <xdr:ext cx="762000" cy="259045"/>
    <xdr:sp macro="" textlink="">
      <xdr:nvSpPr>
        <xdr:cNvPr id="156" name="テキスト ボックス 155">
          <a:extLst>
            <a:ext uri="{FF2B5EF4-FFF2-40B4-BE49-F238E27FC236}">
              <a16:creationId xmlns:a16="http://schemas.microsoft.com/office/drawing/2014/main" id="{66856BF1-A434-4132-8DD1-48554EE65C1C}"/>
            </a:ext>
          </a:extLst>
        </xdr:cNvPr>
        <xdr:cNvSpPr txBox="1"/>
      </xdr:nvSpPr>
      <xdr:spPr>
        <a:xfrm>
          <a:off x="2844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7" name="楕円 156">
          <a:extLst>
            <a:ext uri="{FF2B5EF4-FFF2-40B4-BE49-F238E27FC236}">
              <a16:creationId xmlns:a16="http://schemas.microsoft.com/office/drawing/2014/main" id="{9F1B772C-9F30-4EB5-9172-4454522CA132}"/>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58" name="テキスト ボックス 157">
          <a:extLst>
            <a:ext uri="{FF2B5EF4-FFF2-40B4-BE49-F238E27FC236}">
              <a16:creationId xmlns:a16="http://schemas.microsoft.com/office/drawing/2014/main" id="{3B0F8010-53B0-4B2A-AC3A-BFDE6998070B}"/>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9" name="楕円 158">
          <a:extLst>
            <a:ext uri="{FF2B5EF4-FFF2-40B4-BE49-F238E27FC236}">
              <a16:creationId xmlns:a16="http://schemas.microsoft.com/office/drawing/2014/main" id="{C9C2A863-E425-4611-958B-4C1D99986970}"/>
            </a:ext>
          </a:extLst>
        </xdr:cNvPr>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60" name="テキスト ボックス 159">
          <a:extLst>
            <a:ext uri="{FF2B5EF4-FFF2-40B4-BE49-F238E27FC236}">
              <a16:creationId xmlns:a16="http://schemas.microsoft.com/office/drawing/2014/main" id="{C6653F04-B1A5-4B4F-886F-F6BF9F304876}"/>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8254A57D-FEBD-4404-8279-B0889B55F99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6CA1D5D3-A06C-4CA3-BA8B-4A15C8C7BAF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6BE3A3F-FB64-409A-AFF6-BC3FAE4B72D5}"/>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2DC9D6D4-8FE8-467C-91BF-EFBAE5142979}"/>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410E0BA-5DEA-48A3-9EF3-368AA60C4494}"/>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169DC717-DCC0-45DE-917B-52B5D2AB33A5}"/>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D433FE80-6CA6-4304-AC4B-A57A439A2287}"/>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F023E0B7-2A1D-44C9-8C75-B9C9D00A245E}"/>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F17124E2-C74E-4FD8-89F9-E808B6D4640B}"/>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F56779AF-8ED5-4D6B-A26A-A5A949B7F9A5}"/>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81EE23DF-7019-48FA-81B8-EA3701B7E19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54D3C59A-0CA2-419A-A01E-ABEB4B003F92}"/>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927C20E1-12D9-49DC-9743-5A253A45A87B}"/>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低くなっている要因として、人件費が市営の病院や保育所などの施設を持たないことが挙げられる。また、平成２３年度からごみ処理について一部事務組合を設置し、より効率的な運営を行うことで人件費の抑制に努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今後も引き続き、定員管理計画に基づいて適正な人員管理に努めるとともに、事業の選択と集中等による事業費の削減により物件費の圧縮を図る。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7E37C159-C75D-4DBE-A7AE-8355995DF327}"/>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72F80179-7655-4F74-BE00-D8E48D2FABAF}"/>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19B79B0D-6F38-45B0-9601-1E339449DDE9}"/>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C206EEF2-F2CF-477A-91A3-B8E8511F14FD}"/>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2AF6C52D-8470-4CB1-8711-085B331ED4EF}"/>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E2202ACE-059D-496A-A097-F0A1A895362B}"/>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6DB9FC38-F35B-4B41-AA61-7F4FB06DA903}"/>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D6466349-7C4C-4648-B05A-B53478051E91}"/>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F3E6BF7F-6972-4708-9B1C-EBBD4A5523EE}"/>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3255156F-2F11-4D0A-B83F-2145C22DBE4E}"/>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28F95B52-BA37-471F-B44A-4ADB6F7BC6E9}"/>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C342E575-C777-4492-B89C-CD695D18D52E}"/>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8B5CC17C-0286-405D-B3BA-0289B939A2B4}"/>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2857CECB-9015-4658-AE5A-8F1527AC7422}"/>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169520</xdr:rowOff>
    </xdr:from>
    <xdr:to>
      <xdr:col>23</xdr:col>
      <xdr:colOff>133350</xdr:colOff>
      <xdr:row>89</xdr:row>
      <xdr:rowOff>32034</xdr:rowOff>
    </xdr:to>
    <xdr:cxnSp macro="">
      <xdr:nvCxnSpPr>
        <xdr:cNvPr id="188" name="直線コネクタ 187">
          <a:extLst>
            <a:ext uri="{FF2B5EF4-FFF2-40B4-BE49-F238E27FC236}">
              <a16:creationId xmlns:a16="http://schemas.microsoft.com/office/drawing/2014/main" id="{D5AA1F78-7C87-428C-B948-25B07ED9EC4E}"/>
            </a:ext>
          </a:extLst>
        </xdr:cNvPr>
        <xdr:cNvCxnSpPr/>
      </xdr:nvCxnSpPr>
      <xdr:spPr>
        <a:xfrm flipV="1">
          <a:off x="4953000" y="13885520"/>
          <a:ext cx="0" cy="1405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4111</xdr:rowOff>
    </xdr:from>
    <xdr:ext cx="762000" cy="259045"/>
    <xdr:sp macro="" textlink="">
      <xdr:nvSpPr>
        <xdr:cNvPr id="189" name="人件費・物件費等の状況最小値テキスト">
          <a:extLst>
            <a:ext uri="{FF2B5EF4-FFF2-40B4-BE49-F238E27FC236}">
              <a16:creationId xmlns:a16="http://schemas.microsoft.com/office/drawing/2014/main" id="{2F69DFCC-EEDF-48E8-82A1-093B1BD868AB}"/>
            </a:ext>
          </a:extLst>
        </xdr:cNvPr>
        <xdr:cNvSpPr txBox="1"/>
      </xdr:nvSpPr>
      <xdr:spPr>
        <a:xfrm>
          <a:off x="5041900" y="1526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32034</xdr:rowOff>
    </xdr:from>
    <xdr:to>
      <xdr:col>24</xdr:col>
      <xdr:colOff>12700</xdr:colOff>
      <xdr:row>89</xdr:row>
      <xdr:rowOff>32034</xdr:rowOff>
    </xdr:to>
    <xdr:cxnSp macro="">
      <xdr:nvCxnSpPr>
        <xdr:cNvPr id="190" name="直線コネクタ 189">
          <a:extLst>
            <a:ext uri="{FF2B5EF4-FFF2-40B4-BE49-F238E27FC236}">
              <a16:creationId xmlns:a16="http://schemas.microsoft.com/office/drawing/2014/main" id="{CF69F565-DCA0-455C-8298-73886E0E593D}"/>
            </a:ext>
          </a:extLst>
        </xdr:cNvPr>
        <xdr:cNvCxnSpPr/>
      </xdr:nvCxnSpPr>
      <xdr:spPr>
        <a:xfrm>
          <a:off x="4864100" y="1529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84447</xdr:rowOff>
    </xdr:from>
    <xdr:ext cx="762000" cy="259045"/>
    <xdr:sp macro="" textlink="">
      <xdr:nvSpPr>
        <xdr:cNvPr id="191" name="人件費・物件費等の状況最大値テキスト">
          <a:extLst>
            <a:ext uri="{FF2B5EF4-FFF2-40B4-BE49-F238E27FC236}">
              <a16:creationId xmlns:a16="http://schemas.microsoft.com/office/drawing/2014/main" id="{569A4641-10AA-4E5D-8BE4-AA891EBF44FC}"/>
            </a:ext>
          </a:extLst>
        </xdr:cNvPr>
        <xdr:cNvSpPr txBox="1"/>
      </xdr:nvSpPr>
      <xdr:spPr>
        <a:xfrm>
          <a:off x="5041900" y="136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169520</xdr:rowOff>
    </xdr:from>
    <xdr:to>
      <xdr:col>24</xdr:col>
      <xdr:colOff>12700</xdr:colOff>
      <xdr:row>80</xdr:row>
      <xdr:rowOff>169520</xdr:rowOff>
    </xdr:to>
    <xdr:cxnSp macro="">
      <xdr:nvCxnSpPr>
        <xdr:cNvPr id="192" name="直線コネクタ 191">
          <a:extLst>
            <a:ext uri="{FF2B5EF4-FFF2-40B4-BE49-F238E27FC236}">
              <a16:creationId xmlns:a16="http://schemas.microsoft.com/office/drawing/2014/main" id="{03E3850C-1CD8-453A-B0EC-913E33972AD4}"/>
            </a:ext>
          </a:extLst>
        </xdr:cNvPr>
        <xdr:cNvCxnSpPr/>
      </xdr:nvCxnSpPr>
      <xdr:spPr>
        <a:xfrm>
          <a:off x="4864100" y="138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16921</xdr:rowOff>
    </xdr:from>
    <xdr:to>
      <xdr:col>23</xdr:col>
      <xdr:colOff>133350</xdr:colOff>
      <xdr:row>81</xdr:row>
      <xdr:rowOff>52749</xdr:rowOff>
    </xdr:to>
    <xdr:cxnSp macro="">
      <xdr:nvCxnSpPr>
        <xdr:cNvPr id="193" name="直線コネクタ 192">
          <a:extLst>
            <a:ext uri="{FF2B5EF4-FFF2-40B4-BE49-F238E27FC236}">
              <a16:creationId xmlns:a16="http://schemas.microsoft.com/office/drawing/2014/main" id="{DB86C929-C038-409A-9EF0-76C1D5D16F23}"/>
            </a:ext>
          </a:extLst>
        </xdr:cNvPr>
        <xdr:cNvCxnSpPr/>
      </xdr:nvCxnSpPr>
      <xdr:spPr>
        <a:xfrm>
          <a:off x="4114800" y="13904371"/>
          <a:ext cx="838200" cy="3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96624</xdr:rowOff>
    </xdr:from>
    <xdr:ext cx="762000" cy="259045"/>
    <xdr:sp macro="" textlink="">
      <xdr:nvSpPr>
        <xdr:cNvPr id="194" name="人件費・物件費等の状況平均値テキスト">
          <a:extLst>
            <a:ext uri="{FF2B5EF4-FFF2-40B4-BE49-F238E27FC236}">
              <a16:creationId xmlns:a16="http://schemas.microsoft.com/office/drawing/2014/main" id="{B235CCD5-A784-4CBD-9F3C-88ED63EB6F56}"/>
            </a:ext>
          </a:extLst>
        </xdr:cNvPr>
        <xdr:cNvSpPr txBox="1"/>
      </xdr:nvSpPr>
      <xdr:spPr>
        <a:xfrm>
          <a:off x="5041900" y="14155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124547</xdr:rowOff>
    </xdr:from>
    <xdr:to>
      <xdr:col>23</xdr:col>
      <xdr:colOff>184150</xdr:colOff>
      <xdr:row>83</xdr:row>
      <xdr:rowOff>54697</xdr:rowOff>
    </xdr:to>
    <xdr:sp macro="" textlink="">
      <xdr:nvSpPr>
        <xdr:cNvPr id="195" name="フローチャート: 判断 194">
          <a:extLst>
            <a:ext uri="{FF2B5EF4-FFF2-40B4-BE49-F238E27FC236}">
              <a16:creationId xmlns:a16="http://schemas.microsoft.com/office/drawing/2014/main" id="{4E55D817-FE24-4602-A834-555A4C2190EA}"/>
            </a:ext>
          </a:extLst>
        </xdr:cNvPr>
        <xdr:cNvSpPr/>
      </xdr:nvSpPr>
      <xdr:spPr>
        <a:xfrm>
          <a:off x="4902200" y="141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13002</xdr:rowOff>
    </xdr:from>
    <xdr:to>
      <xdr:col>19</xdr:col>
      <xdr:colOff>133350</xdr:colOff>
      <xdr:row>81</xdr:row>
      <xdr:rowOff>16921</xdr:rowOff>
    </xdr:to>
    <xdr:cxnSp macro="">
      <xdr:nvCxnSpPr>
        <xdr:cNvPr id="196" name="直線コネクタ 195">
          <a:extLst>
            <a:ext uri="{FF2B5EF4-FFF2-40B4-BE49-F238E27FC236}">
              <a16:creationId xmlns:a16="http://schemas.microsoft.com/office/drawing/2014/main" id="{033E86A8-06B1-4D61-BE76-4D2B2AB73779}"/>
            </a:ext>
          </a:extLst>
        </xdr:cNvPr>
        <xdr:cNvCxnSpPr/>
      </xdr:nvCxnSpPr>
      <xdr:spPr>
        <a:xfrm>
          <a:off x="3225800" y="13900452"/>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86489</xdr:rowOff>
    </xdr:from>
    <xdr:to>
      <xdr:col>19</xdr:col>
      <xdr:colOff>184150</xdr:colOff>
      <xdr:row>83</xdr:row>
      <xdr:rowOff>16639</xdr:rowOff>
    </xdr:to>
    <xdr:sp macro="" textlink="">
      <xdr:nvSpPr>
        <xdr:cNvPr id="197" name="フローチャート: 判断 196">
          <a:extLst>
            <a:ext uri="{FF2B5EF4-FFF2-40B4-BE49-F238E27FC236}">
              <a16:creationId xmlns:a16="http://schemas.microsoft.com/office/drawing/2014/main" id="{9B7094AC-DDD6-4261-BB38-86AC13504DB9}"/>
            </a:ext>
          </a:extLst>
        </xdr:cNvPr>
        <xdr:cNvSpPr/>
      </xdr:nvSpPr>
      <xdr:spPr>
        <a:xfrm>
          <a:off x="4064000" y="141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1416</xdr:rowOff>
    </xdr:from>
    <xdr:ext cx="736600" cy="259045"/>
    <xdr:sp macro="" textlink="">
      <xdr:nvSpPr>
        <xdr:cNvPr id="198" name="テキスト ボックス 197">
          <a:extLst>
            <a:ext uri="{FF2B5EF4-FFF2-40B4-BE49-F238E27FC236}">
              <a16:creationId xmlns:a16="http://schemas.microsoft.com/office/drawing/2014/main" id="{DCD56146-44BD-4246-8BE4-CD25D5924E69}"/>
            </a:ext>
          </a:extLst>
        </xdr:cNvPr>
        <xdr:cNvSpPr txBox="1"/>
      </xdr:nvSpPr>
      <xdr:spPr>
        <a:xfrm>
          <a:off x="3733800" y="14231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62142</xdr:rowOff>
    </xdr:from>
    <xdr:to>
      <xdr:col>15</xdr:col>
      <xdr:colOff>82550</xdr:colOff>
      <xdr:row>81</xdr:row>
      <xdr:rowOff>13002</xdr:rowOff>
    </xdr:to>
    <xdr:cxnSp macro="">
      <xdr:nvCxnSpPr>
        <xdr:cNvPr id="199" name="直線コネクタ 198">
          <a:extLst>
            <a:ext uri="{FF2B5EF4-FFF2-40B4-BE49-F238E27FC236}">
              <a16:creationId xmlns:a16="http://schemas.microsoft.com/office/drawing/2014/main" id="{A554AD84-6050-45F4-A8D5-E50C40AB3A52}"/>
            </a:ext>
          </a:extLst>
        </xdr:cNvPr>
        <xdr:cNvCxnSpPr/>
      </xdr:nvCxnSpPr>
      <xdr:spPr>
        <a:xfrm>
          <a:off x="2336800" y="13778142"/>
          <a:ext cx="889000" cy="12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8415</xdr:rowOff>
    </xdr:from>
    <xdr:to>
      <xdr:col>15</xdr:col>
      <xdr:colOff>133350</xdr:colOff>
      <xdr:row>82</xdr:row>
      <xdr:rowOff>110015</xdr:rowOff>
    </xdr:to>
    <xdr:sp macro="" textlink="">
      <xdr:nvSpPr>
        <xdr:cNvPr id="200" name="フローチャート: 判断 199">
          <a:extLst>
            <a:ext uri="{FF2B5EF4-FFF2-40B4-BE49-F238E27FC236}">
              <a16:creationId xmlns:a16="http://schemas.microsoft.com/office/drawing/2014/main" id="{ABA2D74A-C1DD-494E-A5C5-7DB05A55C8D4}"/>
            </a:ext>
          </a:extLst>
        </xdr:cNvPr>
        <xdr:cNvSpPr/>
      </xdr:nvSpPr>
      <xdr:spPr>
        <a:xfrm>
          <a:off x="3175000" y="140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94792</xdr:rowOff>
    </xdr:from>
    <xdr:ext cx="762000" cy="259045"/>
    <xdr:sp macro="" textlink="">
      <xdr:nvSpPr>
        <xdr:cNvPr id="201" name="テキスト ボックス 200">
          <a:extLst>
            <a:ext uri="{FF2B5EF4-FFF2-40B4-BE49-F238E27FC236}">
              <a16:creationId xmlns:a16="http://schemas.microsoft.com/office/drawing/2014/main" id="{1B6C358E-BAF6-4FAF-980A-F2FCE340B5B0}"/>
            </a:ext>
          </a:extLst>
        </xdr:cNvPr>
        <xdr:cNvSpPr txBox="1"/>
      </xdr:nvSpPr>
      <xdr:spPr>
        <a:xfrm>
          <a:off x="2844800" y="1415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21064</xdr:rowOff>
    </xdr:from>
    <xdr:to>
      <xdr:col>11</xdr:col>
      <xdr:colOff>31750</xdr:colOff>
      <xdr:row>80</xdr:row>
      <xdr:rowOff>62142</xdr:rowOff>
    </xdr:to>
    <xdr:cxnSp macro="">
      <xdr:nvCxnSpPr>
        <xdr:cNvPr id="202" name="直線コネクタ 201">
          <a:extLst>
            <a:ext uri="{FF2B5EF4-FFF2-40B4-BE49-F238E27FC236}">
              <a16:creationId xmlns:a16="http://schemas.microsoft.com/office/drawing/2014/main" id="{654D17CC-3FC5-4F56-92C6-1FD61C1A4899}"/>
            </a:ext>
          </a:extLst>
        </xdr:cNvPr>
        <xdr:cNvCxnSpPr/>
      </xdr:nvCxnSpPr>
      <xdr:spPr>
        <a:xfrm>
          <a:off x="1447800" y="13737064"/>
          <a:ext cx="889000" cy="4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70190</xdr:rowOff>
    </xdr:from>
    <xdr:to>
      <xdr:col>11</xdr:col>
      <xdr:colOff>82550</xdr:colOff>
      <xdr:row>82</xdr:row>
      <xdr:rowOff>340</xdr:rowOff>
    </xdr:to>
    <xdr:sp macro="" textlink="">
      <xdr:nvSpPr>
        <xdr:cNvPr id="203" name="フローチャート: 判断 202">
          <a:extLst>
            <a:ext uri="{FF2B5EF4-FFF2-40B4-BE49-F238E27FC236}">
              <a16:creationId xmlns:a16="http://schemas.microsoft.com/office/drawing/2014/main" id="{AF031586-47B5-4CA3-A2FB-CEB01C1015C6}"/>
            </a:ext>
          </a:extLst>
        </xdr:cNvPr>
        <xdr:cNvSpPr/>
      </xdr:nvSpPr>
      <xdr:spPr>
        <a:xfrm>
          <a:off x="2286000" y="1395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156567</xdr:rowOff>
    </xdr:from>
    <xdr:ext cx="762000" cy="259045"/>
    <xdr:sp macro="" textlink="">
      <xdr:nvSpPr>
        <xdr:cNvPr id="204" name="テキスト ボックス 203">
          <a:extLst>
            <a:ext uri="{FF2B5EF4-FFF2-40B4-BE49-F238E27FC236}">
              <a16:creationId xmlns:a16="http://schemas.microsoft.com/office/drawing/2014/main" id="{ED1008D9-2C7B-414D-BBF6-19C369457705}"/>
            </a:ext>
          </a:extLst>
        </xdr:cNvPr>
        <xdr:cNvSpPr txBox="1"/>
      </xdr:nvSpPr>
      <xdr:spPr>
        <a:xfrm>
          <a:off x="1955800" y="1404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33830</xdr:rowOff>
    </xdr:from>
    <xdr:to>
      <xdr:col>7</xdr:col>
      <xdr:colOff>31750</xdr:colOff>
      <xdr:row>81</xdr:row>
      <xdr:rowOff>135430</xdr:rowOff>
    </xdr:to>
    <xdr:sp macro="" textlink="">
      <xdr:nvSpPr>
        <xdr:cNvPr id="205" name="フローチャート: 判断 204">
          <a:extLst>
            <a:ext uri="{FF2B5EF4-FFF2-40B4-BE49-F238E27FC236}">
              <a16:creationId xmlns:a16="http://schemas.microsoft.com/office/drawing/2014/main" id="{FAB70E95-3D67-4E88-A899-6D3B937979B4}"/>
            </a:ext>
          </a:extLst>
        </xdr:cNvPr>
        <xdr:cNvSpPr/>
      </xdr:nvSpPr>
      <xdr:spPr>
        <a:xfrm>
          <a:off x="1397000" y="139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120207</xdr:rowOff>
    </xdr:from>
    <xdr:ext cx="762000" cy="259045"/>
    <xdr:sp macro="" textlink="">
      <xdr:nvSpPr>
        <xdr:cNvPr id="206" name="テキスト ボックス 205">
          <a:extLst>
            <a:ext uri="{FF2B5EF4-FFF2-40B4-BE49-F238E27FC236}">
              <a16:creationId xmlns:a16="http://schemas.microsoft.com/office/drawing/2014/main" id="{CCC948CF-174F-4BC2-8D64-AF7CEE32F422}"/>
            </a:ext>
          </a:extLst>
        </xdr:cNvPr>
        <xdr:cNvSpPr txBox="1"/>
      </xdr:nvSpPr>
      <xdr:spPr>
        <a:xfrm>
          <a:off x="1066800" y="140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5796B7D7-771D-4A46-886D-F3E68F46F363}"/>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A450DA2A-C00E-4CEB-9473-D5ACEFD72426}"/>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85D576F7-BD7A-4D03-82C8-97E22FB42F7F}"/>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FD7DF89-F604-4853-BA4A-F74C25D2726B}"/>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3BB4AB5E-9687-48E8-804B-2E3C4E1F3401}"/>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1949</xdr:rowOff>
    </xdr:from>
    <xdr:to>
      <xdr:col>23</xdr:col>
      <xdr:colOff>184150</xdr:colOff>
      <xdr:row>81</xdr:row>
      <xdr:rowOff>103549</xdr:rowOff>
    </xdr:to>
    <xdr:sp macro="" textlink="">
      <xdr:nvSpPr>
        <xdr:cNvPr id="212" name="楕円 211">
          <a:extLst>
            <a:ext uri="{FF2B5EF4-FFF2-40B4-BE49-F238E27FC236}">
              <a16:creationId xmlns:a16="http://schemas.microsoft.com/office/drawing/2014/main" id="{58CE4638-6299-45E0-AEEA-E5EC8AFBA646}"/>
            </a:ext>
          </a:extLst>
        </xdr:cNvPr>
        <xdr:cNvSpPr/>
      </xdr:nvSpPr>
      <xdr:spPr>
        <a:xfrm>
          <a:off x="4902200" y="1388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94676</xdr:rowOff>
    </xdr:from>
    <xdr:ext cx="762000" cy="259045"/>
    <xdr:sp macro="" textlink="">
      <xdr:nvSpPr>
        <xdr:cNvPr id="213" name="人件費・物件費等の状況該当値テキスト">
          <a:extLst>
            <a:ext uri="{FF2B5EF4-FFF2-40B4-BE49-F238E27FC236}">
              <a16:creationId xmlns:a16="http://schemas.microsoft.com/office/drawing/2014/main" id="{17F08454-2523-470E-8F4B-E54FEC9B95EE}"/>
            </a:ext>
          </a:extLst>
        </xdr:cNvPr>
        <xdr:cNvSpPr txBox="1"/>
      </xdr:nvSpPr>
      <xdr:spPr>
        <a:xfrm>
          <a:off x="5041900" y="1381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137571</xdr:rowOff>
    </xdr:from>
    <xdr:to>
      <xdr:col>19</xdr:col>
      <xdr:colOff>184150</xdr:colOff>
      <xdr:row>81</xdr:row>
      <xdr:rowOff>67721</xdr:rowOff>
    </xdr:to>
    <xdr:sp macro="" textlink="">
      <xdr:nvSpPr>
        <xdr:cNvPr id="214" name="楕円 213">
          <a:extLst>
            <a:ext uri="{FF2B5EF4-FFF2-40B4-BE49-F238E27FC236}">
              <a16:creationId xmlns:a16="http://schemas.microsoft.com/office/drawing/2014/main" id="{1B1EFF8F-C8BD-435D-92A4-35E04EF7500F}"/>
            </a:ext>
          </a:extLst>
        </xdr:cNvPr>
        <xdr:cNvSpPr/>
      </xdr:nvSpPr>
      <xdr:spPr>
        <a:xfrm>
          <a:off x="4064000" y="1385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77898</xdr:rowOff>
    </xdr:from>
    <xdr:ext cx="736600" cy="259045"/>
    <xdr:sp macro="" textlink="">
      <xdr:nvSpPr>
        <xdr:cNvPr id="215" name="テキスト ボックス 214">
          <a:extLst>
            <a:ext uri="{FF2B5EF4-FFF2-40B4-BE49-F238E27FC236}">
              <a16:creationId xmlns:a16="http://schemas.microsoft.com/office/drawing/2014/main" id="{9D8FD199-369D-49E3-AD63-4415E31E69BE}"/>
            </a:ext>
          </a:extLst>
        </xdr:cNvPr>
        <xdr:cNvSpPr txBox="1"/>
      </xdr:nvSpPr>
      <xdr:spPr>
        <a:xfrm>
          <a:off x="3733800" y="13622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133652</xdr:rowOff>
    </xdr:from>
    <xdr:to>
      <xdr:col>15</xdr:col>
      <xdr:colOff>133350</xdr:colOff>
      <xdr:row>81</xdr:row>
      <xdr:rowOff>63802</xdr:rowOff>
    </xdr:to>
    <xdr:sp macro="" textlink="">
      <xdr:nvSpPr>
        <xdr:cNvPr id="216" name="楕円 215">
          <a:extLst>
            <a:ext uri="{FF2B5EF4-FFF2-40B4-BE49-F238E27FC236}">
              <a16:creationId xmlns:a16="http://schemas.microsoft.com/office/drawing/2014/main" id="{963CAB6F-31DA-47D3-9C9C-3805EFC51277}"/>
            </a:ext>
          </a:extLst>
        </xdr:cNvPr>
        <xdr:cNvSpPr/>
      </xdr:nvSpPr>
      <xdr:spPr>
        <a:xfrm>
          <a:off x="3175000" y="138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73979</xdr:rowOff>
    </xdr:from>
    <xdr:ext cx="762000" cy="259045"/>
    <xdr:sp macro="" textlink="">
      <xdr:nvSpPr>
        <xdr:cNvPr id="217" name="テキスト ボックス 216">
          <a:extLst>
            <a:ext uri="{FF2B5EF4-FFF2-40B4-BE49-F238E27FC236}">
              <a16:creationId xmlns:a16="http://schemas.microsoft.com/office/drawing/2014/main" id="{F5AEEB20-6F4A-4129-A10A-D31373C301A5}"/>
            </a:ext>
          </a:extLst>
        </xdr:cNvPr>
        <xdr:cNvSpPr txBox="1"/>
      </xdr:nvSpPr>
      <xdr:spPr>
        <a:xfrm>
          <a:off x="2844800" y="136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11342</xdr:rowOff>
    </xdr:from>
    <xdr:to>
      <xdr:col>11</xdr:col>
      <xdr:colOff>82550</xdr:colOff>
      <xdr:row>80</xdr:row>
      <xdr:rowOff>112942</xdr:rowOff>
    </xdr:to>
    <xdr:sp macro="" textlink="">
      <xdr:nvSpPr>
        <xdr:cNvPr id="218" name="楕円 217">
          <a:extLst>
            <a:ext uri="{FF2B5EF4-FFF2-40B4-BE49-F238E27FC236}">
              <a16:creationId xmlns:a16="http://schemas.microsoft.com/office/drawing/2014/main" id="{B145B936-5E7A-406B-BA44-14B122FBD43F}"/>
            </a:ext>
          </a:extLst>
        </xdr:cNvPr>
        <xdr:cNvSpPr/>
      </xdr:nvSpPr>
      <xdr:spPr>
        <a:xfrm>
          <a:off x="2286000" y="137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123119</xdr:rowOff>
    </xdr:from>
    <xdr:ext cx="762000" cy="259045"/>
    <xdr:sp macro="" textlink="">
      <xdr:nvSpPr>
        <xdr:cNvPr id="219" name="テキスト ボックス 218">
          <a:extLst>
            <a:ext uri="{FF2B5EF4-FFF2-40B4-BE49-F238E27FC236}">
              <a16:creationId xmlns:a16="http://schemas.microsoft.com/office/drawing/2014/main" id="{A86A9BED-F05E-40D9-8FFA-2E6A74CE7DF4}"/>
            </a:ext>
          </a:extLst>
        </xdr:cNvPr>
        <xdr:cNvSpPr txBox="1"/>
      </xdr:nvSpPr>
      <xdr:spPr>
        <a:xfrm>
          <a:off x="1955800" y="1349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141714</xdr:rowOff>
    </xdr:from>
    <xdr:to>
      <xdr:col>7</xdr:col>
      <xdr:colOff>31750</xdr:colOff>
      <xdr:row>80</xdr:row>
      <xdr:rowOff>71864</xdr:rowOff>
    </xdr:to>
    <xdr:sp macro="" textlink="">
      <xdr:nvSpPr>
        <xdr:cNvPr id="220" name="楕円 219">
          <a:extLst>
            <a:ext uri="{FF2B5EF4-FFF2-40B4-BE49-F238E27FC236}">
              <a16:creationId xmlns:a16="http://schemas.microsoft.com/office/drawing/2014/main" id="{8C8E8AF7-E3A2-43BA-9FDC-F4EEABE38001}"/>
            </a:ext>
          </a:extLst>
        </xdr:cNvPr>
        <xdr:cNvSpPr/>
      </xdr:nvSpPr>
      <xdr:spPr>
        <a:xfrm>
          <a:off x="1397000" y="1368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82041</xdr:rowOff>
    </xdr:from>
    <xdr:ext cx="762000" cy="259045"/>
    <xdr:sp macro="" textlink="">
      <xdr:nvSpPr>
        <xdr:cNvPr id="221" name="テキスト ボックス 220">
          <a:extLst>
            <a:ext uri="{FF2B5EF4-FFF2-40B4-BE49-F238E27FC236}">
              <a16:creationId xmlns:a16="http://schemas.microsoft.com/office/drawing/2014/main" id="{FABA3B7C-87E4-4D04-974D-AAD04D332FE7}"/>
            </a:ext>
          </a:extLst>
        </xdr:cNvPr>
        <xdr:cNvSpPr txBox="1"/>
      </xdr:nvSpPr>
      <xdr:spPr>
        <a:xfrm>
          <a:off x="1066800" y="1345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7B3BC968-B9F4-4B83-92C1-C9B66B291063}"/>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D35B8B2D-53D5-439B-BDB1-5E10156A689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729279E2-6FB2-4F2A-8C75-16AE87F14F8D}"/>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AE90FE95-E1DE-4D45-8159-54486F4C972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623624FB-09E0-4A7C-AA21-A125C50AFDA7}"/>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795AD143-61C5-4F77-AAFC-537EA6EE8D5C}"/>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95E6E9D5-15A9-4E46-815A-68215490BABF}"/>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936B5B16-ADC0-463F-83AD-2797804E8DE4}"/>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F3D7DA01-EEA8-4940-BC19-2BF342EF554D}"/>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7E0C9DB3-434C-4D3C-915E-EF83B39D5367}"/>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AA284D4B-D437-416F-8BC0-30DFFF021B62}"/>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1E262AE9-6ADE-47C1-928F-D907FF549B87}"/>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CA97366D-E3B4-46AE-A3CC-2FDFFBF5B701}"/>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前年度から０．６ポイント下がり、類似団体平均を１．９ポイント下回っている。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今後数年間は、定年退職等に伴い逓減していく見込みだが、各種手当を含め給与の適正化に努める。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A8EC9B77-CF00-4101-89D6-859637AE2C26}"/>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6AA15E6D-B33A-4007-9C52-0E172AAF143B}"/>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AAD808F-80DE-4987-A634-2B47EF10E5C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5125C0E3-C483-4BB3-BC8D-40AACE4DAA18}"/>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C44D5D5B-9E17-4F61-9D71-FFB9ACBEFD92}"/>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B77599FE-AB6E-4E1E-AD49-7138612F37DD}"/>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F53EF6C9-4FEB-4086-8879-1AF13BE36B13}"/>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C5ABB1C-1802-40A5-9B70-D05FD67D0611}"/>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EF1EA619-5E3E-4CF3-AF11-0C7CE4F584C6}"/>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B3E39D7A-5110-4032-B71E-4F4D7D362E25}"/>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28032795-8BA5-4238-A192-163BFAFAB09E}"/>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437C3F1E-DFFD-4314-874B-EB2A51B0D14D}"/>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714D4BD6-8CB7-47C2-9239-01E154830B9E}"/>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83251B60-24D4-48F3-B5AB-5803EAA150B9}"/>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BC685DE8-E004-4F82-928A-A4FCFF7299BE}"/>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A1E42015-0C8B-42EB-B009-F18B70137A99}"/>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1962EEEE-8264-47F3-BD0E-9676838DEED5}"/>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2" name="直線コネクタ 251">
          <a:extLst>
            <a:ext uri="{FF2B5EF4-FFF2-40B4-BE49-F238E27FC236}">
              <a16:creationId xmlns:a16="http://schemas.microsoft.com/office/drawing/2014/main" id="{50E1E03D-8214-490C-9195-D1AE8E38BCFA}"/>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3" name="給与水準   （国との比較）最小値テキスト">
          <a:extLst>
            <a:ext uri="{FF2B5EF4-FFF2-40B4-BE49-F238E27FC236}">
              <a16:creationId xmlns:a16="http://schemas.microsoft.com/office/drawing/2014/main" id="{52153E48-BCB9-4671-A329-553909AF830A}"/>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4" name="直線コネクタ 253">
          <a:extLst>
            <a:ext uri="{FF2B5EF4-FFF2-40B4-BE49-F238E27FC236}">
              <a16:creationId xmlns:a16="http://schemas.microsoft.com/office/drawing/2014/main" id="{51DC8281-17F8-4598-BF06-A271F283E93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5" name="給与水準   （国との比較）最大値テキスト">
          <a:extLst>
            <a:ext uri="{FF2B5EF4-FFF2-40B4-BE49-F238E27FC236}">
              <a16:creationId xmlns:a16="http://schemas.microsoft.com/office/drawing/2014/main" id="{6FEA93E1-23FF-4BEA-B950-D9F88FEB421B}"/>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6" name="直線コネクタ 255">
          <a:extLst>
            <a:ext uri="{FF2B5EF4-FFF2-40B4-BE49-F238E27FC236}">
              <a16:creationId xmlns:a16="http://schemas.microsoft.com/office/drawing/2014/main" id="{188BE22B-26A5-4657-9444-387F35050D78}"/>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31750</xdr:rowOff>
    </xdr:to>
    <xdr:cxnSp macro="">
      <xdr:nvCxnSpPr>
        <xdr:cNvPr id="257" name="直線コネクタ 256">
          <a:extLst>
            <a:ext uri="{FF2B5EF4-FFF2-40B4-BE49-F238E27FC236}">
              <a16:creationId xmlns:a16="http://schemas.microsoft.com/office/drawing/2014/main" id="{C4F116CD-805D-48B1-8CE9-7E4C3109F334}"/>
            </a:ext>
          </a:extLst>
        </xdr:cNvPr>
        <xdr:cNvCxnSpPr/>
      </xdr:nvCxnSpPr>
      <xdr:spPr>
        <a:xfrm flipV="1">
          <a:off x="16179800" y="1450158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58" name="給与水準   （国との比較）平均値テキスト">
          <a:extLst>
            <a:ext uri="{FF2B5EF4-FFF2-40B4-BE49-F238E27FC236}">
              <a16:creationId xmlns:a16="http://schemas.microsoft.com/office/drawing/2014/main" id="{E0B429C0-016F-4871-91A8-36F56E3E8BA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59" name="フローチャート: 判断 258">
          <a:extLst>
            <a:ext uri="{FF2B5EF4-FFF2-40B4-BE49-F238E27FC236}">
              <a16:creationId xmlns:a16="http://schemas.microsoft.com/office/drawing/2014/main" id="{93667C10-1EF3-48E4-A7A4-805065D5E2A8}"/>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31750</xdr:rowOff>
    </xdr:to>
    <xdr:cxnSp macro="">
      <xdr:nvCxnSpPr>
        <xdr:cNvPr id="260" name="直線コネクタ 259">
          <a:extLst>
            <a:ext uri="{FF2B5EF4-FFF2-40B4-BE49-F238E27FC236}">
              <a16:creationId xmlns:a16="http://schemas.microsoft.com/office/drawing/2014/main" id="{65D2EDD9-E69C-427F-8CA1-84AF91C2C473}"/>
            </a:ext>
          </a:extLst>
        </xdr:cNvPr>
        <xdr:cNvCxnSpPr/>
      </xdr:nvCxnSpPr>
      <xdr:spPr>
        <a:xfrm>
          <a:off x="15290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a:extLst>
            <a:ext uri="{FF2B5EF4-FFF2-40B4-BE49-F238E27FC236}">
              <a16:creationId xmlns:a16="http://schemas.microsoft.com/office/drawing/2014/main" id="{55F8D901-B9F9-4111-9F78-531EE93EA05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a:extLst>
            <a:ext uri="{FF2B5EF4-FFF2-40B4-BE49-F238E27FC236}">
              <a16:creationId xmlns:a16="http://schemas.microsoft.com/office/drawing/2014/main" id="{7AF67FB3-B50F-4251-B37A-999ACCA2F0AD}"/>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31750</xdr:rowOff>
    </xdr:to>
    <xdr:cxnSp macro="">
      <xdr:nvCxnSpPr>
        <xdr:cNvPr id="263" name="直線コネクタ 262">
          <a:extLst>
            <a:ext uri="{FF2B5EF4-FFF2-40B4-BE49-F238E27FC236}">
              <a16:creationId xmlns:a16="http://schemas.microsoft.com/office/drawing/2014/main" id="{8738D96B-57F5-440A-B3D1-0375DA9FC59D}"/>
            </a:ext>
          </a:extLst>
        </xdr:cNvPr>
        <xdr:cNvCxnSpPr/>
      </xdr:nvCxnSpPr>
      <xdr:spPr>
        <a:xfrm flipV="1">
          <a:off x="14401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a:extLst>
            <a:ext uri="{FF2B5EF4-FFF2-40B4-BE49-F238E27FC236}">
              <a16:creationId xmlns:a16="http://schemas.microsoft.com/office/drawing/2014/main" id="{584540EA-BCAE-4049-B46B-AD663A95452A}"/>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a:extLst>
            <a:ext uri="{FF2B5EF4-FFF2-40B4-BE49-F238E27FC236}">
              <a16:creationId xmlns:a16="http://schemas.microsoft.com/office/drawing/2014/main" id="{2FC6588C-05C9-4FED-ADC1-139B778D31B2}"/>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31750</xdr:rowOff>
    </xdr:to>
    <xdr:cxnSp macro="">
      <xdr:nvCxnSpPr>
        <xdr:cNvPr id="266" name="直線コネクタ 265">
          <a:extLst>
            <a:ext uri="{FF2B5EF4-FFF2-40B4-BE49-F238E27FC236}">
              <a16:creationId xmlns:a16="http://schemas.microsoft.com/office/drawing/2014/main" id="{3A21B8BF-F25C-43F2-9BF5-A62B4089A42E}"/>
            </a:ext>
          </a:extLst>
        </xdr:cNvPr>
        <xdr:cNvCxnSpPr/>
      </xdr:nvCxnSpPr>
      <xdr:spPr>
        <a:xfrm>
          <a:off x="13512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7" name="フローチャート: 判断 266">
          <a:extLst>
            <a:ext uri="{FF2B5EF4-FFF2-40B4-BE49-F238E27FC236}">
              <a16:creationId xmlns:a16="http://schemas.microsoft.com/office/drawing/2014/main" id="{5790AD27-471B-4E9D-B31D-12EA831146C7}"/>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68" name="テキスト ボックス 267">
          <a:extLst>
            <a:ext uri="{FF2B5EF4-FFF2-40B4-BE49-F238E27FC236}">
              <a16:creationId xmlns:a16="http://schemas.microsoft.com/office/drawing/2014/main" id="{20CAAA94-0512-44E1-A468-02C8374BE124}"/>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9" name="フローチャート: 判断 268">
          <a:extLst>
            <a:ext uri="{FF2B5EF4-FFF2-40B4-BE49-F238E27FC236}">
              <a16:creationId xmlns:a16="http://schemas.microsoft.com/office/drawing/2014/main" id="{41776447-811C-454E-B82C-5FB2B77FFE46}"/>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0" name="テキスト ボックス 269">
          <a:extLst>
            <a:ext uri="{FF2B5EF4-FFF2-40B4-BE49-F238E27FC236}">
              <a16:creationId xmlns:a16="http://schemas.microsoft.com/office/drawing/2014/main" id="{FF8F33F2-39CC-480F-92BE-65B89A7F5551}"/>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C9997C40-2025-4B28-8B2F-E1E9B86A7427}"/>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D7B3864E-79A0-4D65-9445-01D492366CED}"/>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350144A-CDD9-453E-972E-B04AA35AA99A}"/>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E4F0C166-4B90-4E38-BF37-2EA8550A502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12778976-95ED-4D2A-91B0-7BED2EA864B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76" name="楕円 275">
          <a:extLst>
            <a:ext uri="{FF2B5EF4-FFF2-40B4-BE49-F238E27FC236}">
              <a16:creationId xmlns:a16="http://schemas.microsoft.com/office/drawing/2014/main" id="{49CC58FA-5BA8-4129-8237-BDAD0D1CCA9A}"/>
            </a:ext>
          </a:extLst>
        </xdr:cNvPr>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77" name="給与水準   （国との比較）該当値テキスト">
          <a:extLst>
            <a:ext uri="{FF2B5EF4-FFF2-40B4-BE49-F238E27FC236}">
              <a16:creationId xmlns:a16="http://schemas.microsoft.com/office/drawing/2014/main" id="{BB449FB7-6B4F-4F84-8030-5C217B736A27}"/>
            </a:ext>
          </a:extLst>
        </xdr:cNvPr>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a:extLst>
            <a:ext uri="{FF2B5EF4-FFF2-40B4-BE49-F238E27FC236}">
              <a16:creationId xmlns:a16="http://schemas.microsoft.com/office/drawing/2014/main" id="{A5A622E3-276F-4DA3-BF3E-49E8470CE393}"/>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9" name="テキスト ボックス 278">
          <a:extLst>
            <a:ext uri="{FF2B5EF4-FFF2-40B4-BE49-F238E27FC236}">
              <a16:creationId xmlns:a16="http://schemas.microsoft.com/office/drawing/2014/main" id="{12523AD4-F61A-41B7-996A-54A40A104333}"/>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0" name="楕円 279">
          <a:extLst>
            <a:ext uri="{FF2B5EF4-FFF2-40B4-BE49-F238E27FC236}">
              <a16:creationId xmlns:a16="http://schemas.microsoft.com/office/drawing/2014/main" id="{F2B7BF61-6BF2-48AE-8A2A-05F6C5B714A6}"/>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1" name="テキスト ボックス 280">
          <a:extLst>
            <a:ext uri="{FF2B5EF4-FFF2-40B4-BE49-F238E27FC236}">
              <a16:creationId xmlns:a16="http://schemas.microsoft.com/office/drawing/2014/main" id="{96E224EF-85C3-42AD-B443-49E1EAF5A4F1}"/>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a:extLst>
            <a:ext uri="{FF2B5EF4-FFF2-40B4-BE49-F238E27FC236}">
              <a16:creationId xmlns:a16="http://schemas.microsoft.com/office/drawing/2014/main" id="{9560F495-4651-4DE7-A549-E0D885B8234B}"/>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3" name="テキスト ボックス 282">
          <a:extLst>
            <a:ext uri="{FF2B5EF4-FFF2-40B4-BE49-F238E27FC236}">
              <a16:creationId xmlns:a16="http://schemas.microsoft.com/office/drawing/2014/main" id="{5B149709-34F6-461E-85D1-F90D18898604}"/>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4" name="楕円 283">
          <a:extLst>
            <a:ext uri="{FF2B5EF4-FFF2-40B4-BE49-F238E27FC236}">
              <a16:creationId xmlns:a16="http://schemas.microsoft.com/office/drawing/2014/main" id="{C3974A09-351E-4787-839D-E8787AE43AB5}"/>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5" name="テキスト ボックス 284">
          <a:extLst>
            <a:ext uri="{FF2B5EF4-FFF2-40B4-BE49-F238E27FC236}">
              <a16:creationId xmlns:a16="http://schemas.microsoft.com/office/drawing/2014/main" id="{51AA2713-05E0-48F8-8882-5BFEFE8BB8EE}"/>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25032EBB-4EF1-48BE-B7B4-E0DCF33201FA}"/>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C20FD986-4DD3-43A4-9520-494EAC04260C}"/>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7F01D730-C365-42F6-93A3-0AE8BF98F60C}"/>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EC5A6B44-1993-489C-884B-6A65C860713A}"/>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65290200-A9A6-42A5-99CE-DC0BCAFBAB27}"/>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72D8D9DC-7E31-48E2-9CD5-C6F77F679E6A}"/>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59AEFC1E-0763-4716-A26C-EB40358708B1}"/>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9A2FD70E-4ACF-4E0D-8C1F-3CFA69BF8656}"/>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3C8C4B4-152F-4B82-9204-FECE40229A1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363E7725-161B-4DBA-9238-DB198A053B23}"/>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75176A88-9A06-419B-94BF-21CC4AF4735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61D63637-AD8C-4F8B-B162-7D69AC097B49}"/>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EA7804D6-352B-4DB0-8C04-ABD902B4B3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市の病院や保育所といった施設を持たないことにより、人口千人当たりの職員数が類似団体１０８団体中１９番目とかなり少ない部類に入っている。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年による大量退職が見込まれており、市制移行に伴う新たな事務事業の開始により仕事量が増加していることから、令和４年度に第３次滝沢市職員定員管理計画を策定し、定員管理の適正化に努めているところであ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9C747220-2B16-4D8A-BF2F-EEAA67A6ED6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E7B1215E-9F0B-4900-B093-C2EF3DAC8B32}"/>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A6E33412-A431-47F9-9F8B-10419B05A49E}"/>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6E018BA1-A364-4352-AE29-5DED0634806A}"/>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CD00B84E-4A4E-4876-BFB6-CAA7FD309194}"/>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EB563994-8338-437B-A2C3-AA6B1B4E45AE}"/>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795AFF0A-A9FC-434C-9D8D-B0C629B233AC}"/>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C95D35E1-1F21-4A44-8337-887565E191A3}"/>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9855E498-4927-461C-8BFC-7FDDBF16CA0D}"/>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9B029990-07B0-43BE-8B64-2EEE2071F664}"/>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C11AF4E6-E409-4A19-ADEC-0E963088627A}"/>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EE6282F4-4258-4300-8C6A-B97B53680C0D}"/>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F3387754-6A93-4CA1-9886-6F44BE851F01}"/>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471B0490-8CF9-446B-B8F3-B47D2AB20EF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65CAF75E-92C7-44C6-8CED-994BFECCE11F}"/>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9E71A793-E5EA-4FBF-AAD3-476130F49B2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5" name="直線コネクタ 314">
          <a:extLst>
            <a:ext uri="{FF2B5EF4-FFF2-40B4-BE49-F238E27FC236}">
              <a16:creationId xmlns:a16="http://schemas.microsoft.com/office/drawing/2014/main" id="{651C7CF6-637D-46F3-869B-45287D2D692E}"/>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6" name="定員管理の状況最小値テキスト">
          <a:extLst>
            <a:ext uri="{FF2B5EF4-FFF2-40B4-BE49-F238E27FC236}">
              <a16:creationId xmlns:a16="http://schemas.microsoft.com/office/drawing/2014/main" id="{5735670C-E2CE-4C3F-9ED6-FEFCFF3E9103}"/>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7" name="直線コネクタ 316">
          <a:extLst>
            <a:ext uri="{FF2B5EF4-FFF2-40B4-BE49-F238E27FC236}">
              <a16:creationId xmlns:a16="http://schemas.microsoft.com/office/drawing/2014/main" id="{D60AFFE1-A329-4DC0-A376-BC0724D59D9A}"/>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18" name="定員管理の状況最大値テキスト">
          <a:extLst>
            <a:ext uri="{FF2B5EF4-FFF2-40B4-BE49-F238E27FC236}">
              <a16:creationId xmlns:a16="http://schemas.microsoft.com/office/drawing/2014/main" id="{A84BA747-8EE7-4CE6-B5FD-8F28C885CE2F}"/>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19" name="直線コネクタ 318">
          <a:extLst>
            <a:ext uri="{FF2B5EF4-FFF2-40B4-BE49-F238E27FC236}">
              <a16:creationId xmlns:a16="http://schemas.microsoft.com/office/drawing/2014/main" id="{E87DFF09-1EA7-4712-A4AD-109F5424C541}"/>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78211</xdr:rowOff>
    </xdr:from>
    <xdr:to>
      <xdr:col>81</xdr:col>
      <xdr:colOff>44450</xdr:colOff>
      <xdr:row>59</xdr:row>
      <xdr:rowOff>128481</xdr:rowOff>
    </xdr:to>
    <xdr:cxnSp macro="">
      <xdr:nvCxnSpPr>
        <xdr:cNvPr id="320" name="直線コネクタ 319">
          <a:extLst>
            <a:ext uri="{FF2B5EF4-FFF2-40B4-BE49-F238E27FC236}">
              <a16:creationId xmlns:a16="http://schemas.microsoft.com/office/drawing/2014/main" id="{7729F8A3-634D-4D0B-896E-C9FEA76ADE29}"/>
            </a:ext>
          </a:extLst>
        </xdr:cNvPr>
        <xdr:cNvCxnSpPr/>
      </xdr:nvCxnSpPr>
      <xdr:spPr>
        <a:xfrm>
          <a:off x="16179800" y="10193761"/>
          <a:ext cx="8382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1" name="定員管理の状況平均値テキスト">
          <a:extLst>
            <a:ext uri="{FF2B5EF4-FFF2-40B4-BE49-F238E27FC236}">
              <a16:creationId xmlns:a16="http://schemas.microsoft.com/office/drawing/2014/main" id="{511A4CC7-77A4-4EA4-9D0B-D8B94DADF232}"/>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2" name="フローチャート: 判断 321">
          <a:extLst>
            <a:ext uri="{FF2B5EF4-FFF2-40B4-BE49-F238E27FC236}">
              <a16:creationId xmlns:a16="http://schemas.microsoft.com/office/drawing/2014/main" id="{0678CA04-92DA-4A0C-AC22-8E9902B90BA1}"/>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78211</xdr:rowOff>
    </xdr:from>
    <xdr:to>
      <xdr:col>77</xdr:col>
      <xdr:colOff>44450</xdr:colOff>
      <xdr:row>59</xdr:row>
      <xdr:rowOff>80221</xdr:rowOff>
    </xdr:to>
    <xdr:cxnSp macro="">
      <xdr:nvCxnSpPr>
        <xdr:cNvPr id="323" name="直線コネクタ 322">
          <a:extLst>
            <a:ext uri="{FF2B5EF4-FFF2-40B4-BE49-F238E27FC236}">
              <a16:creationId xmlns:a16="http://schemas.microsoft.com/office/drawing/2014/main" id="{7B07F4BB-8F5E-40FE-BADC-3C1A53194B60}"/>
            </a:ext>
          </a:extLst>
        </xdr:cNvPr>
        <xdr:cNvCxnSpPr/>
      </xdr:nvCxnSpPr>
      <xdr:spPr>
        <a:xfrm flipV="1">
          <a:off x="15290800" y="10193761"/>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4" name="フローチャート: 判断 323">
          <a:extLst>
            <a:ext uri="{FF2B5EF4-FFF2-40B4-BE49-F238E27FC236}">
              <a16:creationId xmlns:a16="http://schemas.microsoft.com/office/drawing/2014/main" id="{4DD6FF7C-5864-4CD2-A2B7-DD35E1CB8412}"/>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5" name="テキスト ボックス 324">
          <a:extLst>
            <a:ext uri="{FF2B5EF4-FFF2-40B4-BE49-F238E27FC236}">
              <a16:creationId xmlns:a16="http://schemas.microsoft.com/office/drawing/2014/main" id="{6DE92ABD-C514-4D39-B0F3-F1C85F20C73D}"/>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60113</xdr:rowOff>
    </xdr:from>
    <xdr:to>
      <xdr:col>72</xdr:col>
      <xdr:colOff>203200</xdr:colOff>
      <xdr:row>59</xdr:row>
      <xdr:rowOff>80221</xdr:rowOff>
    </xdr:to>
    <xdr:cxnSp macro="">
      <xdr:nvCxnSpPr>
        <xdr:cNvPr id="326" name="直線コネクタ 325">
          <a:extLst>
            <a:ext uri="{FF2B5EF4-FFF2-40B4-BE49-F238E27FC236}">
              <a16:creationId xmlns:a16="http://schemas.microsoft.com/office/drawing/2014/main" id="{9CF9CF1E-0230-42EF-854B-B8C06B7A6270}"/>
            </a:ext>
          </a:extLst>
        </xdr:cNvPr>
        <xdr:cNvCxnSpPr/>
      </xdr:nvCxnSpPr>
      <xdr:spPr>
        <a:xfrm>
          <a:off x="14401800" y="1017566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a:extLst>
            <a:ext uri="{FF2B5EF4-FFF2-40B4-BE49-F238E27FC236}">
              <a16:creationId xmlns:a16="http://schemas.microsoft.com/office/drawing/2014/main" id="{1695A1EA-4A14-428D-8DC9-96180A7B410F}"/>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28" name="テキスト ボックス 327">
          <a:extLst>
            <a:ext uri="{FF2B5EF4-FFF2-40B4-BE49-F238E27FC236}">
              <a16:creationId xmlns:a16="http://schemas.microsoft.com/office/drawing/2014/main" id="{EEDDDD24-FB1B-4B96-8925-C725CBB70093}"/>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42016</xdr:rowOff>
    </xdr:from>
    <xdr:to>
      <xdr:col>68</xdr:col>
      <xdr:colOff>152400</xdr:colOff>
      <xdr:row>59</xdr:row>
      <xdr:rowOff>60113</xdr:rowOff>
    </xdr:to>
    <xdr:cxnSp macro="">
      <xdr:nvCxnSpPr>
        <xdr:cNvPr id="329" name="直線コネクタ 328">
          <a:extLst>
            <a:ext uri="{FF2B5EF4-FFF2-40B4-BE49-F238E27FC236}">
              <a16:creationId xmlns:a16="http://schemas.microsoft.com/office/drawing/2014/main" id="{360D1572-9F6B-4E9F-9471-72C770CD397F}"/>
            </a:ext>
          </a:extLst>
        </xdr:cNvPr>
        <xdr:cNvCxnSpPr/>
      </xdr:nvCxnSpPr>
      <xdr:spPr>
        <a:xfrm>
          <a:off x="13512800" y="1015756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0" name="フローチャート: 判断 329">
          <a:extLst>
            <a:ext uri="{FF2B5EF4-FFF2-40B4-BE49-F238E27FC236}">
              <a16:creationId xmlns:a16="http://schemas.microsoft.com/office/drawing/2014/main" id="{FEC7A6EF-317F-42F2-9D98-30B4CFF41EC3}"/>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1" name="テキスト ボックス 330">
          <a:extLst>
            <a:ext uri="{FF2B5EF4-FFF2-40B4-BE49-F238E27FC236}">
              <a16:creationId xmlns:a16="http://schemas.microsoft.com/office/drawing/2014/main" id="{DB4475CE-5F6A-4C80-99F4-650588BA53AF}"/>
            </a:ext>
          </a:extLst>
        </xdr:cNvPr>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2" name="フローチャート: 判断 331">
          <a:extLst>
            <a:ext uri="{FF2B5EF4-FFF2-40B4-BE49-F238E27FC236}">
              <a16:creationId xmlns:a16="http://schemas.microsoft.com/office/drawing/2014/main" id="{7E59DE61-5C3E-40D0-9F46-8A7CF8DBE56C}"/>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78B4212C-4D97-4354-B3ED-DF23B8C66099}"/>
            </a:ext>
          </a:extLst>
        </xdr:cNvPr>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F6B7BA43-BB39-488B-968D-1536814C009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58FB1128-E6A5-4A09-8045-9DA6A001F70D}"/>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6A46CE7E-1278-4F3A-B029-5C2D1BC18D5E}"/>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B7C1914-DC50-4711-AB2A-D376E096EADA}"/>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FA3DCAE3-DFD8-4DD6-8188-DADDFC35385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77681</xdr:rowOff>
    </xdr:from>
    <xdr:to>
      <xdr:col>81</xdr:col>
      <xdr:colOff>95250</xdr:colOff>
      <xdr:row>60</xdr:row>
      <xdr:rowOff>7831</xdr:rowOff>
    </xdr:to>
    <xdr:sp macro="" textlink="">
      <xdr:nvSpPr>
        <xdr:cNvPr id="339" name="楕円 338">
          <a:extLst>
            <a:ext uri="{FF2B5EF4-FFF2-40B4-BE49-F238E27FC236}">
              <a16:creationId xmlns:a16="http://schemas.microsoft.com/office/drawing/2014/main" id="{C37FBAD2-145C-4680-BE50-7112F94DB191}"/>
            </a:ext>
          </a:extLst>
        </xdr:cNvPr>
        <xdr:cNvSpPr/>
      </xdr:nvSpPr>
      <xdr:spPr>
        <a:xfrm>
          <a:off x="169672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94208</xdr:rowOff>
    </xdr:from>
    <xdr:ext cx="762000" cy="259045"/>
    <xdr:sp macro="" textlink="">
      <xdr:nvSpPr>
        <xdr:cNvPr id="340" name="定員管理の状況該当値テキスト">
          <a:extLst>
            <a:ext uri="{FF2B5EF4-FFF2-40B4-BE49-F238E27FC236}">
              <a16:creationId xmlns:a16="http://schemas.microsoft.com/office/drawing/2014/main" id="{3E550A5E-8A1A-4A8C-B5A1-19C888497F04}"/>
            </a:ext>
          </a:extLst>
        </xdr:cNvPr>
        <xdr:cNvSpPr txBox="1"/>
      </xdr:nvSpPr>
      <xdr:spPr>
        <a:xfrm>
          <a:off x="17106900" y="1003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27411</xdr:rowOff>
    </xdr:from>
    <xdr:to>
      <xdr:col>77</xdr:col>
      <xdr:colOff>95250</xdr:colOff>
      <xdr:row>59</xdr:row>
      <xdr:rowOff>129011</xdr:rowOff>
    </xdr:to>
    <xdr:sp macro="" textlink="">
      <xdr:nvSpPr>
        <xdr:cNvPr id="341" name="楕円 340">
          <a:extLst>
            <a:ext uri="{FF2B5EF4-FFF2-40B4-BE49-F238E27FC236}">
              <a16:creationId xmlns:a16="http://schemas.microsoft.com/office/drawing/2014/main" id="{356805DF-8B88-4A9B-AB70-C7EF863993AD}"/>
            </a:ext>
          </a:extLst>
        </xdr:cNvPr>
        <xdr:cNvSpPr/>
      </xdr:nvSpPr>
      <xdr:spPr>
        <a:xfrm>
          <a:off x="16129000" y="101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139188</xdr:rowOff>
    </xdr:from>
    <xdr:ext cx="736600" cy="259045"/>
    <xdr:sp macro="" textlink="">
      <xdr:nvSpPr>
        <xdr:cNvPr id="342" name="テキスト ボックス 341">
          <a:extLst>
            <a:ext uri="{FF2B5EF4-FFF2-40B4-BE49-F238E27FC236}">
              <a16:creationId xmlns:a16="http://schemas.microsoft.com/office/drawing/2014/main" id="{1C94AA44-6430-4774-870F-C9674FCFF753}"/>
            </a:ext>
          </a:extLst>
        </xdr:cNvPr>
        <xdr:cNvSpPr txBox="1"/>
      </xdr:nvSpPr>
      <xdr:spPr>
        <a:xfrm>
          <a:off x="15798800" y="991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29421</xdr:rowOff>
    </xdr:from>
    <xdr:to>
      <xdr:col>73</xdr:col>
      <xdr:colOff>44450</xdr:colOff>
      <xdr:row>59</xdr:row>
      <xdr:rowOff>131021</xdr:rowOff>
    </xdr:to>
    <xdr:sp macro="" textlink="">
      <xdr:nvSpPr>
        <xdr:cNvPr id="343" name="楕円 342">
          <a:extLst>
            <a:ext uri="{FF2B5EF4-FFF2-40B4-BE49-F238E27FC236}">
              <a16:creationId xmlns:a16="http://schemas.microsoft.com/office/drawing/2014/main" id="{6E51628C-56C5-41A1-8FA6-7F54F1181AE3}"/>
            </a:ext>
          </a:extLst>
        </xdr:cNvPr>
        <xdr:cNvSpPr/>
      </xdr:nvSpPr>
      <xdr:spPr>
        <a:xfrm>
          <a:off x="15240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141198</xdr:rowOff>
    </xdr:from>
    <xdr:ext cx="762000" cy="259045"/>
    <xdr:sp macro="" textlink="">
      <xdr:nvSpPr>
        <xdr:cNvPr id="344" name="テキスト ボックス 343">
          <a:extLst>
            <a:ext uri="{FF2B5EF4-FFF2-40B4-BE49-F238E27FC236}">
              <a16:creationId xmlns:a16="http://schemas.microsoft.com/office/drawing/2014/main" id="{E6097882-9DC6-4B56-B897-D5C74A194D69}"/>
            </a:ext>
          </a:extLst>
        </xdr:cNvPr>
        <xdr:cNvSpPr txBox="1"/>
      </xdr:nvSpPr>
      <xdr:spPr>
        <a:xfrm>
          <a:off x="14909800" y="99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9313</xdr:rowOff>
    </xdr:from>
    <xdr:to>
      <xdr:col>68</xdr:col>
      <xdr:colOff>203200</xdr:colOff>
      <xdr:row>59</xdr:row>
      <xdr:rowOff>110913</xdr:rowOff>
    </xdr:to>
    <xdr:sp macro="" textlink="">
      <xdr:nvSpPr>
        <xdr:cNvPr id="345" name="楕円 344">
          <a:extLst>
            <a:ext uri="{FF2B5EF4-FFF2-40B4-BE49-F238E27FC236}">
              <a16:creationId xmlns:a16="http://schemas.microsoft.com/office/drawing/2014/main" id="{616E8759-19B7-4BA3-958D-30B7AEDD34AD}"/>
            </a:ext>
          </a:extLst>
        </xdr:cNvPr>
        <xdr:cNvSpPr/>
      </xdr:nvSpPr>
      <xdr:spPr>
        <a:xfrm>
          <a:off x="14351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121090</xdr:rowOff>
    </xdr:from>
    <xdr:ext cx="762000" cy="259045"/>
    <xdr:sp macro="" textlink="">
      <xdr:nvSpPr>
        <xdr:cNvPr id="346" name="テキスト ボックス 345">
          <a:extLst>
            <a:ext uri="{FF2B5EF4-FFF2-40B4-BE49-F238E27FC236}">
              <a16:creationId xmlns:a16="http://schemas.microsoft.com/office/drawing/2014/main" id="{88B73BCF-7BF0-44E8-9A68-757946BF0451}"/>
            </a:ext>
          </a:extLst>
        </xdr:cNvPr>
        <xdr:cNvSpPr txBox="1"/>
      </xdr:nvSpPr>
      <xdr:spPr>
        <a:xfrm>
          <a:off x="14020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162666</xdr:rowOff>
    </xdr:from>
    <xdr:to>
      <xdr:col>64</xdr:col>
      <xdr:colOff>152400</xdr:colOff>
      <xdr:row>59</xdr:row>
      <xdr:rowOff>92816</xdr:rowOff>
    </xdr:to>
    <xdr:sp macro="" textlink="">
      <xdr:nvSpPr>
        <xdr:cNvPr id="347" name="楕円 346">
          <a:extLst>
            <a:ext uri="{FF2B5EF4-FFF2-40B4-BE49-F238E27FC236}">
              <a16:creationId xmlns:a16="http://schemas.microsoft.com/office/drawing/2014/main" id="{488D14C0-1263-40ED-BA9C-964562FAD1C9}"/>
            </a:ext>
          </a:extLst>
        </xdr:cNvPr>
        <xdr:cNvSpPr/>
      </xdr:nvSpPr>
      <xdr:spPr>
        <a:xfrm>
          <a:off x="13462000" y="1010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102993</xdr:rowOff>
    </xdr:from>
    <xdr:ext cx="762000" cy="259045"/>
    <xdr:sp macro="" textlink="">
      <xdr:nvSpPr>
        <xdr:cNvPr id="348" name="テキスト ボックス 347">
          <a:extLst>
            <a:ext uri="{FF2B5EF4-FFF2-40B4-BE49-F238E27FC236}">
              <a16:creationId xmlns:a16="http://schemas.microsoft.com/office/drawing/2014/main" id="{2D5614D9-CB75-46FF-B4D3-7BAADD1F7232}"/>
            </a:ext>
          </a:extLst>
        </xdr:cNvPr>
        <xdr:cNvSpPr txBox="1"/>
      </xdr:nvSpPr>
      <xdr:spPr>
        <a:xfrm>
          <a:off x="13131800" y="987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F9125963-B5DF-46FF-9BFE-F252C8D96D7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EE7C1BC8-A2C0-4733-85FC-35E8ACB2197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9A3797A-FC8B-456E-8D5C-8FB52B3B1847}"/>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BD20B8A-EFA4-4D4B-8A74-8D587421E751}"/>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68C89FFC-0729-4C63-9F04-7D4C5711AEF3}"/>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3A3EFAEF-A16A-417F-94AC-E5D7F768D4B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CA2D503E-2465-49A3-BEDC-55C6DF17013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271AB37B-290C-40AD-89A3-42D4E5093153}"/>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E987289E-FEF0-4978-982B-091E620FC57B}"/>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AF98008B-60E8-42EE-AF98-C0DD0425999A}"/>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1F483D42-1992-4174-9107-3F5A4BB6CEC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52968711-2A87-4CCE-AB77-21D6C31F4D28}"/>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141571D7-2080-4BED-92FC-67B859E13E75}"/>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前年度より０．１ポイント上がり、類似団体平均を０．４ポイント上回っている。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上がった主な要因は、過年度の大型建設事業に係る元金償還が開始したことによるものであり、今後も地方債の償還額の増加が見込まれることから、投資的経費の状況を考慮しつつ、実質公債費比率の上昇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8345FE02-F821-4023-A7B0-00C61DE8D2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AB8D9B64-B585-46DA-A908-149C95F9CBE2}"/>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8E7729AC-5486-46EE-9D77-104D7081B47D}"/>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E0A9F9EE-F683-42D9-9955-EDC805AD86DD}"/>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B3111DDA-1E8E-4DBC-98A6-3313AE398DC8}"/>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590BA2DD-BB01-4B42-94F4-5F774133BDB1}"/>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B3B036E6-F810-45BC-806D-F886B639F05E}"/>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AD88DA7B-1FEA-49DA-B7EE-EE8B2963C0CB}"/>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57195C17-ED82-4F34-AD4D-E8340CCE967A}"/>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A209C768-E1C7-4414-A867-38D1C59B403B}"/>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2604AF0-5A98-4791-A479-B9AC88ECD8CF}"/>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41901085-F7E1-42A1-AD6C-687AE9FCC532}"/>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71DD065-FC68-449E-8508-146B35082A95}"/>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5404EB04-4658-4243-9973-A28137CD39FA}"/>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6" name="直線コネクタ 375">
          <a:extLst>
            <a:ext uri="{FF2B5EF4-FFF2-40B4-BE49-F238E27FC236}">
              <a16:creationId xmlns:a16="http://schemas.microsoft.com/office/drawing/2014/main" id="{7125F766-4D27-4AC4-84CA-12A6A794B58B}"/>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a:extLst>
            <a:ext uri="{FF2B5EF4-FFF2-40B4-BE49-F238E27FC236}">
              <a16:creationId xmlns:a16="http://schemas.microsoft.com/office/drawing/2014/main" id="{749AD3FA-A33B-4D93-A05A-0D420B6A00B9}"/>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a:extLst>
            <a:ext uri="{FF2B5EF4-FFF2-40B4-BE49-F238E27FC236}">
              <a16:creationId xmlns:a16="http://schemas.microsoft.com/office/drawing/2014/main" id="{6F85F9FF-2F0C-4FD0-B0EF-834A0C156EDC}"/>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79" name="公債費負担の状況最大値テキスト">
          <a:extLst>
            <a:ext uri="{FF2B5EF4-FFF2-40B4-BE49-F238E27FC236}">
              <a16:creationId xmlns:a16="http://schemas.microsoft.com/office/drawing/2014/main" id="{784EA60C-A24F-4248-8057-4001C674C09D}"/>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0" name="直線コネクタ 379">
          <a:extLst>
            <a:ext uri="{FF2B5EF4-FFF2-40B4-BE49-F238E27FC236}">
              <a16:creationId xmlns:a16="http://schemas.microsoft.com/office/drawing/2014/main" id="{EC94AAEE-73EF-4197-A539-CC9FC6302698}"/>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52070</xdr:rowOff>
    </xdr:to>
    <xdr:cxnSp macro="">
      <xdr:nvCxnSpPr>
        <xdr:cNvPr id="381" name="直線コネクタ 380">
          <a:extLst>
            <a:ext uri="{FF2B5EF4-FFF2-40B4-BE49-F238E27FC236}">
              <a16:creationId xmlns:a16="http://schemas.microsoft.com/office/drawing/2014/main" id="{FC986074-65B5-4969-937E-671DE82E20ED}"/>
            </a:ext>
          </a:extLst>
        </xdr:cNvPr>
        <xdr:cNvCxnSpPr/>
      </xdr:nvCxnSpPr>
      <xdr:spPr>
        <a:xfrm>
          <a:off x="16179800" y="70734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2" name="公債費負担の状況平均値テキスト">
          <a:extLst>
            <a:ext uri="{FF2B5EF4-FFF2-40B4-BE49-F238E27FC236}">
              <a16:creationId xmlns:a16="http://schemas.microsoft.com/office/drawing/2014/main" id="{7A461F3A-A926-48EA-9366-1DC9FE972BC5}"/>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3" name="フローチャート: 判断 382">
          <a:extLst>
            <a:ext uri="{FF2B5EF4-FFF2-40B4-BE49-F238E27FC236}">
              <a16:creationId xmlns:a16="http://schemas.microsoft.com/office/drawing/2014/main" id="{85250435-30C0-48B7-B289-549E71A79CE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52070</xdr:rowOff>
    </xdr:to>
    <xdr:cxnSp macro="">
      <xdr:nvCxnSpPr>
        <xdr:cNvPr id="384" name="直線コネクタ 383">
          <a:extLst>
            <a:ext uri="{FF2B5EF4-FFF2-40B4-BE49-F238E27FC236}">
              <a16:creationId xmlns:a16="http://schemas.microsoft.com/office/drawing/2014/main" id="{3CC2C803-73E1-4568-8D30-8A80C3DED9E5}"/>
            </a:ext>
          </a:extLst>
        </xdr:cNvPr>
        <xdr:cNvCxnSpPr/>
      </xdr:nvCxnSpPr>
      <xdr:spPr>
        <a:xfrm flipV="1">
          <a:off x="15290800" y="70734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5" name="フローチャート: 判断 384">
          <a:extLst>
            <a:ext uri="{FF2B5EF4-FFF2-40B4-BE49-F238E27FC236}">
              <a16:creationId xmlns:a16="http://schemas.microsoft.com/office/drawing/2014/main" id="{E0E3B38A-2C23-4C8F-A319-4AD75B6C2BF6}"/>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6" name="テキスト ボックス 385">
          <a:extLst>
            <a:ext uri="{FF2B5EF4-FFF2-40B4-BE49-F238E27FC236}">
              <a16:creationId xmlns:a16="http://schemas.microsoft.com/office/drawing/2014/main" id="{75D2D5CA-B7B8-4BB7-8A15-57113AE099C3}"/>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52070</xdr:rowOff>
    </xdr:to>
    <xdr:cxnSp macro="">
      <xdr:nvCxnSpPr>
        <xdr:cNvPr id="387" name="直線コネクタ 386">
          <a:extLst>
            <a:ext uri="{FF2B5EF4-FFF2-40B4-BE49-F238E27FC236}">
              <a16:creationId xmlns:a16="http://schemas.microsoft.com/office/drawing/2014/main" id="{5458697A-B6D8-4D72-9544-791C537F9AFF}"/>
            </a:ext>
          </a:extLst>
        </xdr:cNvPr>
        <xdr:cNvCxnSpPr/>
      </xdr:nvCxnSpPr>
      <xdr:spPr>
        <a:xfrm>
          <a:off x="14401800" y="70734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a:extLst>
            <a:ext uri="{FF2B5EF4-FFF2-40B4-BE49-F238E27FC236}">
              <a16:creationId xmlns:a16="http://schemas.microsoft.com/office/drawing/2014/main" id="{7E53A863-F882-4DD1-B854-932B6EADF47F}"/>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89" name="テキスト ボックス 388">
          <a:extLst>
            <a:ext uri="{FF2B5EF4-FFF2-40B4-BE49-F238E27FC236}">
              <a16:creationId xmlns:a16="http://schemas.microsoft.com/office/drawing/2014/main" id="{163CD7F6-F85D-4B49-9057-E5302EC7161B}"/>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100330</xdr:rowOff>
    </xdr:to>
    <xdr:cxnSp macro="">
      <xdr:nvCxnSpPr>
        <xdr:cNvPr id="390" name="直線コネクタ 389">
          <a:extLst>
            <a:ext uri="{FF2B5EF4-FFF2-40B4-BE49-F238E27FC236}">
              <a16:creationId xmlns:a16="http://schemas.microsoft.com/office/drawing/2014/main" id="{6AAE70FD-4499-43DE-A35C-ADCC0DDD1AE8}"/>
            </a:ext>
          </a:extLst>
        </xdr:cNvPr>
        <xdr:cNvCxnSpPr/>
      </xdr:nvCxnSpPr>
      <xdr:spPr>
        <a:xfrm flipV="1">
          <a:off x="13512800" y="70734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id="{7F81BED3-3957-47E2-8C2A-6083F20F5C5A}"/>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2" name="テキスト ボックス 391">
          <a:extLst>
            <a:ext uri="{FF2B5EF4-FFF2-40B4-BE49-F238E27FC236}">
              <a16:creationId xmlns:a16="http://schemas.microsoft.com/office/drawing/2014/main" id="{8E0931F2-8098-440D-87B6-C2635030E2B7}"/>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3" name="フローチャート: 判断 392">
          <a:extLst>
            <a:ext uri="{FF2B5EF4-FFF2-40B4-BE49-F238E27FC236}">
              <a16:creationId xmlns:a16="http://schemas.microsoft.com/office/drawing/2014/main" id="{0207AC3B-043A-4DE1-8121-77AAD850FC2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BD6E482B-7F56-4E93-B033-B6060A0FC72A}"/>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ABF7210-C7A8-444C-B5F7-3B7BAEA3EBA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F558C068-BCBE-4889-A6CF-1C289F8595B1}"/>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7D137BA3-439F-4992-8BAB-E98EC153573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B28D42DD-FED3-49B1-A8C4-80BD73997764}"/>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76E0F29E-0FAC-497F-A3C1-62A77F6F3667}"/>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0" name="楕円 399">
          <a:extLst>
            <a:ext uri="{FF2B5EF4-FFF2-40B4-BE49-F238E27FC236}">
              <a16:creationId xmlns:a16="http://schemas.microsoft.com/office/drawing/2014/main" id="{32719555-6A80-4F79-A166-03BA415A189D}"/>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1" name="公債費負担の状況該当値テキスト">
          <a:extLst>
            <a:ext uri="{FF2B5EF4-FFF2-40B4-BE49-F238E27FC236}">
              <a16:creationId xmlns:a16="http://schemas.microsoft.com/office/drawing/2014/main" id="{28A53AC7-BADC-4D4A-853D-6BB1C79E9091}"/>
            </a:ext>
          </a:extLst>
        </xdr:cNvPr>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2" name="楕円 401">
          <a:extLst>
            <a:ext uri="{FF2B5EF4-FFF2-40B4-BE49-F238E27FC236}">
              <a16:creationId xmlns:a16="http://schemas.microsoft.com/office/drawing/2014/main" id="{86E5A751-7771-412F-B04B-3FBAEE50AA97}"/>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403" name="テキスト ボックス 402">
          <a:extLst>
            <a:ext uri="{FF2B5EF4-FFF2-40B4-BE49-F238E27FC236}">
              <a16:creationId xmlns:a16="http://schemas.microsoft.com/office/drawing/2014/main" id="{381927C9-7CC1-4361-8B04-40323A14A776}"/>
            </a:ext>
          </a:extLst>
        </xdr:cNvPr>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4" name="楕円 403">
          <a:extLst>
            <a:ext uri="{FF2B5EF4-FFF2-40B4-BE49-F238E27FC236}">
              <a16:creationId xmlns:a16="http://schemas.microsoft.com/office/drawing/2014/main" id="{441DB918-61B2-4477-88D5-B45D658DFC71}"/>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5" name="テキスト ボックス 404">
          <a:extLst>
            <a:ext uri="{FF2B5EF4-FFF2-40B4-BE49-F238E27FC236}">
              <a16:creationId xmlns:a16="http://schemas.microsoft.com/office/drawing/2014/main" id="{50F01ABC-90C4-4BB1-BC0C-34D8059E29C1}"/>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06" name="楕円 405">
          <a:extLst>
            <a:ext uri="{FF2B5EF4-FFF2-40B4-BE49-F238E27FC236}">
              <a16:creationId xmlns:a16="http://schemas.microsoft.com/office/drawing/2014/main" id="{A9A63071-14A7-483B-928F-7A6AE1118E9A}"/>
            </a:ext>
          </a:extLst>
        </xdr:cNvPr>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407" name="テキスト ボックス 406">
          <a:extLst>
            <a:ext uri="{FF2B5EF4-FFF2-40B4-BE49-F238E27FC236}">
              <a16:creationId xmlns:a16="http://schemas.microsoft.com/office/drawing/2014/main" id="{587D87DA-C48A-4CA2-85BB-3364280D7F38}"/>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8" name="楕円 407">
          <a:extLst>
            <a:ext uri="{FF2B5EF4-FFF2-40B4-BE49-F238E27FC236}">
              <a16:creationId xmlns:a16="http://schemas.microsoft.com/office/drawing/2014/main" id="{A2E84B09-4C3E-4C1D-85F3-70D8617E7109}"/>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09" name="テキスト ボックス 408">
          <a:extLst>
            <a:ext uri="{FF2B5EF4-FFF2-40B4-BE49-F238E27FC236}">
              <a16:creationId xmlns:a16="http://schemas.microsoft.com/office/drawing/2014/main" id="{076E1CB0-A51C-4447-9371-FBB03DD5DDC7}"/>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91C2E909-85E4-438B-8833-CE0689F88CA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E1046A3E-DB1E-4B0A-8434-63F6A5E98F7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4B186957-93A0-4E99-BB8D-BDA2BDD984F9}"/>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F9B22217-DD3C-45FB-B294-7866D10A0A7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E40FB630-951B-4AF2-9E54-757D42736828}"/>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EF34B14D-DD28-4E38-ABA5-DD8CABB1E00F}"/>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5429693C-67EB-4F8A-8CF7-3ECFF58A674B}"/>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AAF795BA-10F8-4A3D-A30B-B3D5E27224C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87556E8A-C6A9-43E5-A0DE-D09E6A70EBA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38612271-0CA8-486F-8F18-2A801B1CADC3}"/>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9CF22E5D-58DA-4233-93FD-E1566F22E653}"/>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97E4A951-A329-441A-A566-727A5BFE230C}"/>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5F64E1B8-5C1C-4661-9133-0AAEEACDD91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前年度より６．０ポイント下がり、類似団体平均を２９．８ポイント上回っている。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前年度から下がった主な要因として、地方債現在高の減少と、充当可能基金額の増加が挙げられる。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今後も選択と集中に基づいた適正な地方債の新規発行に努めること及び基金残高の維持を図ることにより、将来負担比率の上昇の抑制に努める。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3FE690DE-EA04-4625-B1DB-F0E7979682D4}"/>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7AC173B4-44F9-40F7-AE08-07374FF654AB}"/>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BFE1CD4A-5D0E-4840-A1B5-371A0E6F4583}"/>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8A13FE56-098E-4048-8652-245C78BFC9DF}"/>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CB5B1ACE-C008-4090-BBA2-F0133792E4B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F594F81B-F50E-4DBD-B140-E1A9CE0810EF}"/>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3DDC5F-C87A-47F6-88B5-2FD81025048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90FEA776-7722-4320-92CD-92E39218A309}"/>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566CADED-DB56-40C5-BD29-1F8AFDA09308}"/>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B51E83AD-8A83-4329-9E3E-ECDAD22F219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23CE27ED-1CE9-4F9E-8D41-7165E484E535}"/>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FE69C013-717C-4036-92C6-7A64D258CAB1}"/>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94246847-83BE-4DD2-8790-4808B24DF14A}"/>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6AF36884-F57E-4EE7-9EC0-7B2CF1B4D876}"/>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74CD8AD7-F0C2-443C-8C13-CF5DA757BDA7}"/>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38" name="直線コネクタ 437">
          <a:extLst>
            <a:ext uri="{FF2B5EF4-FFF2-40B4-BE49-F238E27FC236}">
              <a16:creationId xmlns:a16="http://schemas.microsoft.com/office/drawing/2014/main" id="{451317EA-78AD-4B93-81FF-94A93D12ACD1}"/>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39" name="将来負担の状況最小値テキスト">
          <a:extLst>
            <a:ext uri="{FF2B5EF4-FFF2-40B4-BE49-F238E27FC236}">
              <a16:creationId xmlns:a16="http://schemas.microsoft.com/office/drawing/2014/main" id="{451DB348-09C5-49D6-9B9B-BE1DE68B5FBD}"/>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0" name="直線コネクタ 439">
          <a:extLst>
            <a:ext uri="{FF2B5EF4-FFF2-40B4-BE49-F238E27FC236}">
              <a16:creationId xmlns:a16="http://schemas.microsoft.com/office/drawing/2014/main" id="{A403D285-0B3D-4D4E-8F45-2780825A7AA4}"/>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8D5555A0-4E48-4712-B7CC-05330155DFCA}"/>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8FCF76D1-6A3B-4623-B4F8-8B7138EF8E2C}"/>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88618</xdr:rowOff>
    </xdr:from>
    <xdr:to>
      <xdr:col>81</xdr:col>
      <xdr:colOff>44450</xdr:colOff>
      <xdr:row>16</xdr:row>
      <xdr:rowOff>169051</xdr:rowOff>
    </xdr:to>
    <xdr:cxnSp macro="">
      <xdr:nvCxnSpPr>
        <xdr:cNvPr id="443" name="直線コネクタ 442">
          <a:extLst>
            <a:ext uri="{FF2B5EF4-FFF2-40B4-BE49-F238E27FC236}">
              <a16:creationId xmlns:a16="http://schemas.microsoft.com/office/drawing/2014/main" id="{4475E86E-C787-47BA-BAA7-97D38A4AA9DA}"/>
            </a:ext>
          </a:extLst>
        </xdr:cNvPr>
        <xdr:cNvCxnSpPr/>
      </xdr:nvCxnSpPr>
      <xdr:spPr>
        <a:xfrm flipV="1">
          <a:off x="16179800" y="283181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4" name="将来負担の状況平均値テキスト">
          <a:extLst>
            <a:ext uri="{FF2B5EF4-FFF2-40B4-BE49-F238E27FC236}">
              <a16:creationId xmlns:a16="http://schemas.microsoft.com/office/drawing/2014/main" id="{ED0BB362-928E-4574-8AF6-89722A617628}"/>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5" name="フローチャート: 判断 444">
          <a:extLst>
            <a:ext uri="{FF2B5EF4-FFF2-40B4-BE49-F238E27FC236}">
              <a16:creationId xmlns:a16="http://schemas.microsoft.com/office/drawing/2014/main" id="{406C25A3-A4DE-4A68-A323-A2C7ADDCBE48}"/>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169051</xdr:rowOff>
    </xdr:from>
    <xdr:to>
      <xdr:col>77</xdr:col>
      <xdr:colOff>44450</xdr:colOff>
      <xdr:row>18</xdr:row>
      <xdr:rowOff>52705</xdr:rowOff>
    </xdr:to>
    <xdr:cxnSp macro="">
      <xdr:nvCxnSpPr>
        <xdr:cNvPr id="446" name="直線コネクタ 445">
          <a:extLst>
            <a:ext uri="{FF2B5EF4-FFF2-40B4-BE49-F238E27FC236}">
              <a16:creationId xmlns:a16="http://schemas.microsoft.com/office/drawing/2014/main" id="{8E1EE584-D592-4DAA-83CE-D0E26D5297AF}"/>
            </a:ext>
          </a:extLst>
        </xdr:cNvPr>
        <xdr:cNvCxnSpPr/>
      </xdr:nvCxnSpPr>
      <xdr:spPr>
        <a:xfrm flipV="1">
          <a:off x="15290800" y="2912251"/>
          <a:ext cx="889000" cy="22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7" name="フローチャート: 判断 446">
          <a:extLst>
            <a:ext uri="{FF2B5EF4-FFF2-40B4-BE49-F238E27FC236}">
              <a16:creationId xmlns:a16="http://schemas.microsoft.com/office/drawing/2014/main" id="{CC920D72-DB8E-4720-8695-C955B9ED5C22}"/>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8" name="テキスト ボックス 447">
          <a:extLst>
            <a:ext uri="{FF2B5EF4-FFF2-40B4-BE49-F238E27FC236}">
              <a16:creationId xmlns:a16="http://schemas.microsoft.com/office/drawing/2014/main" id="{4F8D8FFE-F161-4249-8236-9E276A560591}"/>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52705</xdr:rowOff>
    </xdr:from>
    <xdr:to>
      <xdr:col>72</xdr:col>
      <xdr:colOff>203200</xdr:colOff>
      <xdr:row>19</xdr:row>
      <xdr:rowOff>1905</xdr:rowOff>
    </xdr:to>
    <xdr:cxnSp macro="">
      <xdr:nvCxnSpPr>
        <xdr:cNvPr id="449" name="直線コネクタ 448">
          <a:extLst>
            <a:ext uri="{FF2B5EF4-FFF2-40B4-BE49-F238E27FC236}">
              <a16:creationId xmlns:a16="http://schemas.microsoft.com/office/drawing/2014/main" id="{5BE37787-D8ED-446D-8B01-C18D349E947C}"/>
            </a:ext>
          </a:extLst>
        </xdr:cNvPr>
        <xdr:cNvCxnSpPr/>
      </xdr:nvCxnSpPr>
      <xdr:spPr>
        <a:xfrm flipV="1">
          <a:off x="14401800" y="313880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0" name="フローチャート: 判断 449">
          <a:extLst>
            <a:ext uri="{FF2B5EF4-FFF2-40B4-BE49-F238E27FC236}">
              <a16:creationId xmlns:a16="http://schemas.microsoft.com/office/drawing/2014/main" id="{A38588D3-7F34-43DC-AB2C-4F59B7D9ED54}"/>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1" name="テキスト ボックス 450">
          <a:extLst>
            <a:ext uri="{FF2B5EF4-FFF2-40B4-BE49-F238E27FC236}">
              <a16:creationId xmlns:a16="http://schemas.microsoft.com/office/drawing/2014/main" id="{1C757B6E-16D1-41A3-B6C2-79E2F233DB72}"/>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86219</xdr:rowOff>
    </xdr:from>
    <xdr:to>
      <xdr:col>68</xdr:col>
      <xdr:colOff>152400</xdr:colOff>
      <xdr:row>19</xdr:row>
      <xdr:rowOff>1905</xdr:rowOff>
    </xdr:to>
    <xdr:cxnSp macro="">
      <xdr:nvCxnSpPr>
        <xdr:cNvPr id="452" name="直線コネクタ 451">
          <a:extLst>
            <a:ext uri="{FF2B5EF4-FFF2-40B4-BE49-F238E27FC236}">
              <a16:creationId xmlns:a16="http://schemas.microsoft.com/office/drawing/2014/main" id="{5DF72209-0E7E-48D4-AAB9-CBD5674EAE29}"/>
            </a:ext>
          </a:extLst>
        </xdr:cNvPr>
        <xdr:cNvCxnSpPr/>
      </xdr:nvCxnSpPr>
      <xdr:spPr>
        <a:xfrm>
          <a:off x="13512800" y="3172319"/>
          <a:ext cx="889000" cy="8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3" name="フローチャート: 判断 452">
          <a:extLst>
            <a:ext uri="{FF2B5EF4-FFF2-40B4-BE49-F238E27FC236}">
              <a16:creationId xmlns:a16="http://schemas.microsoft.com/office/drawing/2014/main" id="{8E852819-6CC5-4A91-88FC-0307B4B7803E}"/>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4" name="テキスト ボックス 453">
          <a:extLst>
            <a:ext uri="{FF2B5EF4-FFF2-40B4-BE49-F238E27FC236}">
              <a16:creationId xmlns:a16="http://schemas.microsoft.com/office/drawing/2014/main" id="{576D5125-C86B-45AA-B7EF-C7D40619763D}"/>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5" name="フローチャート: 判断 454">
          <a:extLst>
            <a:ext uri="{FF2B5EF4-FFF2-40B4-BE49-F238E27FC236}">
              <a16:creationId xmlns:a16="http://schemas.microsoft.com/office/drawing/2014/main" id="{71E35833-27FD-4DDD-931A-FB27D0224687}"/>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D1465106-6EEE-40F4-BE1A-42EBD482C2B3}"/>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B46F379-6B17-4086-B1E2-E9342BACAA87}"/>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90C9AD77-DF1C-4E22-89CF-8DC71B4F348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79D5AE8F-E08C-48D0-8FB4-08BA6261D2E1}"/>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C95E0B8-C663-43B3-B4B0-591E05E9485B}"/>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72AF1CD8-E330-4316-AB1D-AC4BB0D4223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37818</xdr:rowOff>
    </xdr:from>
    <xdr:to>
      <xdr:col>81</xdr:col>
      <xdr:colOff>95250</xdr:colOff>
      <xdr:row>16</xdr:row>
      <xdr:rowOff>139418</xdr:rowOff>
    </xdr:to>
    <xdr:sp macro="" textlink="">
      <xdr:nvSpPr>
        <xdr:cNvPr id="462" name="楕円 461">
          <a:extLst>
            <a:ext uri="{FF2B5EF4-FFF2-40B4-BE49-F238E27FC236}">
              <a16:creationId xmlns:a16="http://schemas.microsoft.com/office/drawing/2014/main" id="{729CFCF2-1949-4D30-8A44-B302FCC7061E}"/>
            </a:ext>
          </a:extLst>
        </xdr:cNvPr>
        <xdr:cNvSpPr/>
      </xdr:nvSpPr>
      <xdr:spPr>
        <a:xfrm>
          <a:off x="16967200" y="278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9895</xdr:rowOff>
    </xdr:from>
    <xdr:ext cx="762000" cy="259045"/>
    <xdr:sp macro="" textlink="">
      <xdr:nvSpPr>
        <xdr:cNvPr id="463" name="将来負担の状況該当値テキスト">
          <a:extLst>
            <a:ext uri="{FF2B5EF4-FFF2-40B4-BE49-F238E27FC236}">
              <a16:creationId xmlns:a16="http://schemas.microsoft.com/office/drawing/2014/main" id="{DAFBB6CE-F6FC-4879-8BEC-6C0A9CA666F5}"/>
            </a:ext>
          </a:extLst>
        </xdr:cNvPr>
        <xdr:cNvSpPr txBox="1"/>
      </xdr:nvSpPr>
      <xdr:spPr>
        <a:xfrm>
          <a:off x="17106900" y="2753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118251</xdr:rowOff>
    </xdr:from>
    <xdr:to>
      <xdr:col>77</xdr:col>
      <xdr:colOff>95250</xdr:colOff>
      <xdr:row>17</xdr:row>
      <xdr:rowOff>48401</xdr:rowOff>
    </xdr:to>
    <xdr:sp macro="" textlink="">
      <xdr:nvSpPr>
        <xdr:cNvPr id="464" name="楕円 463">
          <a:extLst>
            <a:ext uri="{FF2B5EF4-FFF2-40B4-BE49-F238E27FC236}">
              <a16:creationId xmlns:a16="http://schemas.microsoft.com/office/drawing/2014/main" id="{6167EBCA-0286-4686-9D5E-D15694A875F1}"/>
            </a:ext>
          </a:extLst>
        </xdr:cNvPr>
        <xdr:cNvSpPr/>
      </xdr:nvSpPr>
      <xdr:spPr>
        <a:xfrm>
          <a:off x="16129000" y="28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33178</xdr:rowOff>
    </xdr:from>
    <xdr:ext cx="736600" cy="259045"/>
    <xdr:sp macro="" textlink="">
      <xdr:nvSpPr>
        <xdr:cNvPr id="465" name="テキスト ボックス 464">
          <a:extLst>
            <a:ext uri="{FF2B5EF4-FFF2-40B4-BE49-F238E27FC236}">
              <a16:creationId xmlns:a16="http://schemas.microsoft.com/office/drawing/2014/main" id="{679DB0DE-63E2-4D9C-9A28-FF14EB83A8B5}"/>
            </a:ext>
          </a:extLst>
        </xdr:cNvPr>
        <xdr:cNvSpPr txBox="1"/>
      </xdr:nvSpPr>
      <xdr:spPr>
        <a:xfrm>
          <a:off x="15798800" y="2947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1905</xdr:rowOff>
    </xdr:from>
    <xdr:to>
      <xdr:col>73</xdr:col>
      <xdr:colOff>44450</xdr:colOff>
      <xdr:row>18</xdr:row>
      <xdr:rowOff>103505</xdr:rowOff>
    </xdr:to>
    <xdr:sp macro="" textlink="">
      <xdr:nvSpPr>
        <xdr:cNvPr id="466" name="楕円 465">
          <a:extLst>
            <a:ext uri="{FF2B5EF4-FFF2-40B4-BE49-F238E27FC236}">
              <a16:creationId xmlns:a16="http://schemas.microsoft.com/office/drawing/2014/main" id="{6F190DC8-1BF9-4C96-9F9A-549AF26609C5}"/>
            </a:ext>
          </a:extLst>
        </xdr:cNvPr>
        <xdr:cNvSpPr/>
      </xdr:nvSpPr>
      <xdr:spPr>
        <a:xfrm>
          <a:off x="15240000" y="30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88282</xdr:rowOff>
    </xdr:from>
    <xdr:ext cx="762000" cy="259045"/>
    <xdr:sp macro="" textlink="">
      <xdr:nvSpPr>
        <xdr:cNvPr id="467" name="テキスト ボックス 466">
          <a:extLst>
            <a:ext uri="{FF2B5EF4-FFF2-40B4-BE49-F238E27FC236}">
              <a16:creationId xmlns:a16="http://schemas.microsoft.com/office/drawing/2014/main" id="{7602527D-E7D6-4C4C-8341-7A484D3640DF}"/>
            </a:ext>
          </a:extLst>
        </xdr:cNvPr>
        <xdr:cNvSpPr txBox="1"/>
      </xdr:nvSpPr>
      <xdr:spPr>
        <a:xfrm>
          <a:off x="14909800" y="317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122555</xdr:rowOff>
    </xdr:from>
    <xdr:to>
      <xdr:col>68</xdr:col>
      <xdr:colOff>203200</xdr:colOff>
      <xdr:row>19</xdr:row>
      <xdr:rowOff>52705</xdr:rowOff>
    </xdr:to>
    <xdr:sp macro="" textlink="">
      <xdr:nvSpPr>
        <xdr:cNvPr id="468" name="楕円 467">
          <a:extLst>
            <a:ext uri="{FF2B5EF4-FFF2-40B4-BE49-F238E27FC236}">
              <a16:creationId xmlns:a16="http://schemas.microsoft.com/office/drawing/2014/main" id="{93EE84FF-B387-47F0-A8E1-24A1ECED63A1}"/>
            </a:ext>
          </a:extLst>
        </xdr:cNvPr>
        <xdr:cNvSpPr/>
      </xdr:nvSpPr>
      <xdr:spPr>
        <a:xfrm>
          <a:off x="14351000" y="32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37482</xdr:rowOff>
    </xdr:from>
    <xdr:ext cx="762000" cy="259045"/>
    <xdr:sp macro="" textlink="">
      <xdr:nvSpPr>
        <xdr:cNvPr id="469" name="テキスト ボックス 468">
          <a:extLst>
            <a:ext uri="{FF2B5EF4-FFF2-40B4-BE49-F238E27FC236}">
              <a16:creationId xmlns:a16="http://schemas.microsoft.com/office/drawing/2014/main" id="{B9E8F5E3-CB11-4AAD-81A6-FD9F97C4414D}"/>
            </a:ext>
          </a:extLst>
        </xdr:cNvPr>
        <xdr:cNvSpPr txBox="1"/>
      </xdr:nvSpPr>
      <xdr:spPr>
        <a:xfrm>
          <a:off x="14020800" y="329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35419</xdr:rowOff>
    </xdr:from>
    <xdr:to>
      <xdr:col>64</xdr:col>
      <xdr:colOff>152400</xdr:colOff>
      <xdr:row>18</xdr:row>
      <xdr:rowOff>137019</xdr:rowOff>
    </xdr:to>
    <xdr:sp macro="" textlink="">
      <xdr:nvSpPr>
        <xdr:cNvPr id="470" name="楕円 469">
          <a:extLst>
            <a:ext uri="{FF2B5EF4-FFF2-40B4-BE49-F238E27FC236}">
              <a16:creationId xmlns:a16="http://schemas.microsoft.com/office/drawing/2014/main" id="{2FE4B5BF-4A5F-4AFC-AAEE-028CB639FBD5}"/>
            </a:ext>
          </a:extLst>
        </xdr:cNvPr>
        <xdr:cNvSpPr/>
      </xdr:nvSpPr>
      <xdr:spPr>
        <a:xfrm>
          <a:off x="13462000" y="312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121796</xdr:rowOff>
    </xdr:from>
    <xdr:ext cx="762000" cy="259045"/>
    <xdr:sp macro="" textlink="">
      <xdr:nvSpPr>
        <xdr:cNvPr id="471" name="テキスト ボックス 470">
          <a:extLst>
            <a:ext uri="{FF2B5EF4-FFF2-40B4-BE49-F238E27FC236}">
              <a16:creationId xmlns:a16="http://schemas.microsoft.com/office/drawing/2014/main" id="{6544775A-3CD5-43CE-9E66-5A373A47A9C8}"/>
            </a:ext>
          </a:extLst>
        </xdr:cNvPr>
        <xdr:cNvSpPr txBox="1"/>
      </xdr:nvSpPr>
      <xdr:spPr>
        <a:xfrm>
          <a:off x="13131800" y="3207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55,273
55,039
182.46
22,913,542
22,168,550
648,799
11,507,546
17,596,529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下回る１８．９％となっている。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類似団体平均を下回る主な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しては、市営の病院や保育所などの施設を持たないこと及び消防業務を一部事務組合で行っていることによるものが大きい。また、一部事務組合の人件費に充てる負担金などの人件費に準ずる費用を合計した場合の人口１人当たりの歳出決算額は、類似団体平均を下回っていることから、今後も職員の定員管理の徹底を図っていくこととす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119380</xdr:rowOff>
    </xdr:from>
    <xdr:to>
      <xdr:col>24</xdr:col>
      <xdr:colOff>25400</xdr:colOff>
      <xdr:row>34</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48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119380</xdr:rowOff>
    </xdr:from>
    <xdr:to>
      <xdr:col>19</xdr:col>
      <xdr:colOff>187325</xdr:colOff>
      <xdr:row>34</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48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142240</xdr:rowOff>
    </xdr:from>
    <xdr:to>
      <xdr:col>15</xdr:col>
      <xdr:colOff>98425</xdr:colOff>
      <xdr:row>35</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71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35</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85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68580</xdr:rowOff>
    </xdr:from>
    <xdr:to>
      <xdr:col>24</xdr:col>
      <xdr:colOff>76200</xdr:colOff>
      <xdr:row>34</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68580</xdr:rowOff>
    </xdr:from>
    <xdr:to>
      <xdr:col>20</xdr:col>
      <xdr:colOff>38100</xdr:colOff>
      <xdr:row>34</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91440</xdr:rowOff>
    </xdr:from>
    <xdr:to>
      <xdr:col>15</xdr:col>
      <xdr:colOff>149225</xdr:colOff>
      <xdr:row>35</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146067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前年度と比較して１．２ポイント上がり、類似団体平均を５．４ポイント下回る１１．０％となっている。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前年度から増加した主な要因としては、物価高騰により電気料や給食センターの賄材料費の価格が上昇したことが挙げられる。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51562</xdr:rowOff>
    </xdr:from>
    <xdr:to>
      <xdr:col>82</xdr:col>
      <xdr:colOff>107950</xdr:colOff>
      <xdr:row>13</xdr:row>
      <xdr:rowOff>161290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28041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51562</xdr:rowOff>
    </xdr:from>
    <xdr:to>
      <xdr:col>78</xdr:col>
      <xdr:colOff>69850</xdr:colOff>
      <xdr:row>13</xdr:row>
      <xdr:rowOff>115570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2804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106426</xdr:rowOff>
    </xdr:from>
    <xdr:to>
      <xdr:col>73</xdr:col>
      <xdr:colOff>180975</xdr:colOff>
      <xdr:row>13</xdr:row>
      <xdr:rowOff>115570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352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78994</xdr:rowOff>
    </xdr:from>
    <xdr:to>
      <xdr:col>69</xdr:col>
      <xdr:colOff>92075</xdr:colOff>
      <xdr:row>13</xdr:row>
      <xdr:rowOff>106426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078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110490</xdr:rowOff>
    </xdr:from>
    <xdr:to>
      <xdr:col>82</xdr:col>
      <xdr:colOff>158750</xdr:colOff>
      <xdr:row>14</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127017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762</xdr:rowOff>
    </xdr:from>
    <xdr:to>
      <xdr:col>78</xdr:col>
      <xdr:colOff>120650</xdr:colOff>
      <xdr:row>13</xdr:row>
      <xdr:rowOff>102362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22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112539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199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64770</xdr:rowOff>
    </xdr:from>
    <xdr:to>
      <xdr:col>74</xdr:col>
      <xdr:colOff>31750</xdr:colOff>
      <xdr:row>13</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5097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55626</xdr:rowOff>
    </xdr:from>
    <xdr:to>
      <xdr:col>69</xdr:col>
      <xdr:colOff>142875</xdr:colOff>
      <xdr:row>13</xdr:row>
      <xdr:rowOff>157226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167403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5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28194</xdr:rowOff>
    </xdr:from>
    <xdr:to>
      <xdr:col>65</xdr:col>
      <xdr:colOff>53975</xdr:colOff>
      <xdr:row>13</xdr:row>
      <xdr:rowOff>129794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139971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2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前年度と比較して１．５ポイント上がり、類似団体平均を１．１ポイント上回る１３．５％となっている。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前年度から増加した主な要因としては、介護給付・訓練等給付費支給事業や子どものための教育・保育給付委託事業等の事業費が増大したことによるものと考えられる。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今後も扶助費のさらなる増加が予見されるため、事業の精査や選択等、適切な事業実施に努める必要がある。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13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157480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139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157480</xdr:rowOff>
    </xdr:from>
    <xdr:to>
      <xdr:col>15</xdr:col>
      <xdr:colOff>98425</xdr:colOff>
      <xdr:row>57</xdr:row>
      <xdr:rowOff>54610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58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xdr:rowOff>
    </xdr:from>
    <xdr:to>
      <xdr:col>11</xdr:col>
      <xdr:colOff>9525</xdr:colOff>
      <xdr:row>57</xdr:row>
      <xdr:rowOff>54610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8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106680</xdr:rowOff>
    </xdr:from>
    <xdr:to>
      <xdr:col>15</xdr:col>
      <xdr:colOff>149225</xdr:colOff>
      <xdr:row>57</xdr:row>
      <xdr:rowOff>36830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21607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xdr:rowOff>
    </xdr:from>
    <xdr:to>
      <xdr:col>11</xdr:col>
      <xdr:colOff>60325</xdr:colOff>
      <xdr:row>57</xdr:row>
      <xdr:rowOff>105410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90187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129540</xdr:rowOff>
    </xdr:from>
    <xdr:to>
      <xdr:col>6</xdr:col>
      <xdr:colOff>171450</xdr:colOff>
      <xdr:row>57</xdr:row>
      <xdr:rowOff>59690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44467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前年度と比較して０．６ポイント上がり、類似団体平均を０．６ポイント上回る１３．２ポイントとなっている。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前年度から増加した主な要因としては、除排雪委託料や小中学校の施設修繕費の上昇等、維持補修費が増額したことによるものと考えられる。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50800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918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76200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18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38100</xdr:rowOff>
    </xdr:from>
    <xdr:to>
      <xdr:col>73</xdr:col>
      <xdr:colOff>180975</xdr:colOff>
      <xdr:row>58</xdr:row>
      <xdr:rowOff>76200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98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38100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5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25400</xdr:rowOff>
    </xdr:from>
    <xdr:to>
      <xdr:col>74</xdr:col>
      <xdr:colOff>31750</xdr:colOff>
      <xdr:row>58</xdr:row>
      <xdr:rowOff>127000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158750</xdr:rowOff>
    </xdr:from>
    <xdr:to>
      <xdr:col>69</xdr:col>
      <xdr:colOff>142875</xdr:colOff>
      <xdr:row>58</xdr:row>
      <xdr:rowOff>88900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前年度と比較して０．４ポイント上がり、類似団体平均を６．６ポイント上回る１８．９ポイントとなっている。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割合が多い要因は、ごみ処理に係る一部事務組合が平成２３年度から事業を開始したことに伴い、それまで公債費及び物件費で支出していた経費が一部事務組合負担金として補助費等へ組み替えられ、当該費目の割合が増大したた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また、前年度から増加した主な要因としては、一部事務組合への負担金が増加したためであり、今後もごみ処理の広域化の進展に伴い、今後も補助費等のさらなる増加が予見される。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58420</xdr:rowOff>
    </xdr:from>
    <xdr:to>
      <xdr:col>82</xdr:col>
      <xdr:colOff>107950</xdr:colOff>
      <xdr:row>38</xdr:row>
      <xdr:rowOff>76708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5735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53848</xdr:rowOff>
    </xdr:from>
    <xdr:to>
      <xdr:col>78</xdr:col>
      <xdr:colOff>69850</xdr:colOff>
      <xdr:row>38</xdr:row>
      <xdr:rowOff>58420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568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53848</xdr:rowOff>
    </xdr:from>
    <xdr:to>
      <xdr:col>73</xdr:col>
      <xdr:colOff>180975</xdr:colOff>
      <xdr:row>38</xdr:row>
      <xdr:rowOff>99568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5689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99568</xdr:rowOff>
    </xdr:from>
    <xdr:to>
      <xdr:col>69</xdr:col>
      <xdr:colOff>92075</xdr:colOff>
      <xdr:row>38</xdr:row>
      <xdr:rowOff>99568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6146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25908</xdr:rowOff>
    </xdr:from>
    <xdr:to>
      <xdr:col>82</xdr:col>
      <xdr:colOff>158750</xdr:colOff>
      <xdr:row>38</xdr:row>
      <xdr:rowOff>127508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169435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xdr:rowOff>
    </xdr:from>
    <xdr:to>
      <xdr:col>74</xdr:col>
      <xdr:colOff>31750</xdr:colOff>
      <xdr:row>38</xdr:row>
      <xdr:rowOff>104648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89425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48768</xdr:rowOff>
    </xdr:from>
    <xdr:to>
      <xdr:col>69</xdr:col>
      <xdr:colOff>142875</xdr:colOff>
      <xdr:row>38</xdr:row>
      <xdr:rowOff>150368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135145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48768</xdr:rowOff>
    </xdr:from>
    <xdr:to>
      <xdr:col>65</xdr:col>
      <xdr:colOff>53975</xdr:colOff>
      <xdr:row>38</xdr:row>
      <xdr:rowOff>150368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135145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前年度と比較して０．６ポイント上がり、類似団体平均を１．７ポイント下回る１２．６％となっている。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前年度から増加した主な要因としては、新設校整備事業に係る元金償還が開始したことによるものであり、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今後も大型建設事業に係る公債費が増加する見込みであることから、引き続き公債費の推移を注視し、健全な財政運営に努める必要がある。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131572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34339"/>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117856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343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76</xdr:row>
      <xdr:rowOff>140715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480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76</xdr:row>
      <xdr:rowOff>140715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526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前年度と比較して３．７ポイント上がり、類似団体平均を２．３ポイント下回る７５．５％となっている。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類似団体平均は下回っているが、扶助費や補助費等などが今後も増額が予見されることから、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事業の優先度を精査し、経費の削減に努める必要がある。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115570</xdr:rowOff>
    </xdr:from>
    <xdr:to>
      <xdr:col>82</xdr:col>
      <xdr:colOff>107950</xdr:colOff>
      <xdr:row>75</xdr:row>
      <xdr:rowOff>155575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802870"/>
          <a:ext cx="8382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115570</xdr:rowOff>
    </xdr:from>
    <xdr:to>
      <xdr:col>78</xdr:col>
      <xdr:colOff>69850</xdr:colOff>
      <xdr:row>75</xdr:row>
      <xdr:rowOff>149861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80287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149861</xdr:rowOff>
    </xdr:from>
    <xdr:to>
      <xdr:col>73</xdr:col>
      <xdr:colOff>180975</xdr:colOff>
      <xdr:row>76</xdr:row>
      <xdr:rowOff>149861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008611"/>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86995</xdr:rowOff>
    </xdr:from>
    <xdr:to>
      <xdr:col>69</xdr:col>
      <xdr:colOff>92075</xdr:colOff>
      <xdr:row>76</xdr:row>
      <xdr:rowOff>149861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117195"/>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104775</xdr:rowOff>
    </xdr:from>
    <xdr:to>
      <xdr:col>82</xdr:col>
      <xdr:colOff>158750</xdr:colOff>
      <xdr:row>76</xdr:row>
      <xdr:rowOff>34925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121302</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80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64770</xdr:rowOff>
    </xdr:from>
    <xdr:to>
      <xdr:col>78</xdr:col>
      <xdr:colOff>120650</xdr:colOff>
      <xdr:row>74</xdr:row>
      <xdr:rowOff>166370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5097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52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99060</xdr:rowOff>
    </xdr:from>
    <xdr:to>
      <xdr:col>74</xdr:col>
      <xdr:colOff>31750</xdr:colOff>
      <xdr:row>76</xdr:row>
      <xdr:rowOff>29211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39387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147972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120690</xdr:rowOff>
    </xdr:from>
    <xdr:to>
      <xdr:col>29</xdr:col>
      <xdr:colOff>127000</xdr:colOff>
      <xdr:row>19</xdr:row>
      <xdr:rowOff>130562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425865"/>
          <a:ext cx="647700" cy="9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130562</xdr:rowOff>
    </xdr:from>
    <xdr:to>
      <xdr:col>26</xdr:col>
      <xdr:colOff>50800</xdr:colOff>
      <xdr:row>19</xdr:row>
      <xdr:rowOff>168181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435737"/>
          <a:ext cx="698500" cy="37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168181</xdr:rowOff>
    </xdr:from>
    <xdr:to>
      <xdr:col>22</xdr:col>
      <xdr:colOff>114300</xdr:colOff>
      <xdr:row>20</xdr:row>
      <xdr:rowOff>5232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473356"/>
          <a:ext cx="698500" cy="8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5232</xdr:rowOff>
    </xdr:from>
    <xdr:to>
      <xdr:col>18</xdr:col>
      <xdr:colOff>177800</xdr:colOff>
      <xdr:row>20</xdr:row>
      <xdr:rowOff>10061</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481857"/>
          <a:ext cx="698500" cy="4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69890</xdr:rowOff>
    </xdr:from>
    <xdr:to>
      <xdr:col>29</xdr:col>
      <xdr:colOff>177800</xdr:colOff>
      <xdr:row>20</xdr:row>
      <xdr:rowOff>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375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149917</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8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79762</xdr:rowOff>
    </xdr:from>
    <xdr:to>
      <xdr:col>26</xdr:col>
      <xdr:colOff>101600</xdr:colOff>
      <xdr:row>20</xdr:row>
      <xdr:rowOff>9912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384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166139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471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117381</xdr:rowOff>
    </xdr:from>
    <xdr:to>
      <xdr:col>22</xdr:col>
      <xdr:colOff>165100</xdr:colOff>
      <xdr:row>20</xdr:row>
      <xdr:rowOff>47531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422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32308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5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125882</xdr:rowOff>
    </xdr:from>
    <xdr:to>
      <xdr:col>19</xdr:col>
      <xdr:colOff>38100</xdr:colOff>
      <xdr:row>20</xdr:row>
      <xdr:rowOff>56032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431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40809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5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130711</xdr:rowOff>
    </xdr:from>
    <xdr:to>
      <xdr:col>15</xdr:col>
      <xdr:colOff>101600</xdr:colOff>
      <xdr:row>20</xdr:row>
      <xdr:rowOff>60861</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435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45638</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52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273859</xdr:rowOff>
    </xdr:from>
    <xdr:to>
      <xdr:col>29</xdr:col>
      <xdr:colOff>127000</xdr:colOff>
      <xdr:row>35</xdr:row>
      <xdr:rowOff>305700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884209"/>
          <a:ext cx="647700" cy="31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305700</xdr:rowOff>
    </xdr:from>
    <xdr:to>
      <xdr:col>26</xdr:col>
      <xdr:colOff>50800</xdr:colOff>
      <xdr:row>35</xdr:row>
      <xdr:rowOff>320330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916050"/>
          <a:ext cx="698500" cy="14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320330</xdr:rowOff>
    </xdr:from>
    <xdr:to>
      <xdr:col>22</xdr:col>
      <xdr:colOff>114300</xdr:colOff>
      <xdr:row>35</xdr:row>
      <xdr:rowOff>324608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6930680"/>
          <a:ext cx="698500" cy="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324608</xdr:rowOff>
    </xdr:from>
    <xdr:to>
      <xdr:col>18</xdr:col>
      <xdr:colOff>177800</xdr:colOff>
      <xdr:row>35</xdr:row>
      <xdr:rowOff>330519</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6934958"/>
          <a:ext cx="698500" cy="5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223059</xdr:rowOff>
    </xdr:from>
    <xdr:to>
      <xdr:col>29</xdr:col>
      <xdr:colOff>177800</xdr:colOff>
      <xdr:row>35</xdr:row>
      <xdr:rowOff>324659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833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195136</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80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254900</xdr:rowOff>
    </xdr:from>
    <xdr:to>
      <xdr:col>26</xdr:col>
      <xdr:colOff>101600</xdr:colOff>
      <xdr:row>36</xdr:row>
      <xdr:rowOff>13600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865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341277</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95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269530</xdr:rowOff>
    </xdr:from>
    <xdr:to>
      <xdr:col>22</xdr:col>
      <xdr:colOff>165100</xdr:colOff>
      <xdr:row>36</xdr:row>
      <xdr:rowOff>28230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879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13007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96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273808</xdr:rowOff>
    </xdr:from>
    <xdr:to>
      <xdr:col>19</xdr:col>
      <xdr:colOff>38100</xdr:colOff>
      <xdr:row>36</xdr:row>
      <xdr:rowOff>32508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884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17285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970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279719</xdr:rowOff>
    </xdr:from>
    <xdr:to>
      <xdr:col>15</xdr:col>
      <xdr:colOff>101600</xdr:colOff>
      <xdr:row>36</xdr:row>
      <xdr:rowOff>38419</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890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23196</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97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55,273
55,039
182.46
22,913,542
22,168,550
648,799
11,507,546
17,596,529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94666</xdr:rowOff>
    </xdr:from>
    <xdr:to>
      <xdr:col>24</xdr:col>
      <xdr:colOff>63500</xdr:colOff>
      <xdr:row>38</xdr:row>
      <xdr:rowOff>98343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09766"/>
          <a:ext cx="8382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98343</xdr:rowOff>
    </xdr:from>
    <xdr:to>
      <xdr:col>19</xdr:col>
      <xdr:colOff>177800</xdr:colOff>
      <xdr:row>38</xdr:row>
      <xdr:rowOff>129089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13443"/>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129089</xdr:rowOff>
    </xdr:from>
    <xdr:to>
      <xdr:col>15</xdr:col>
      <xdr:colOff>50800</xdr:colOff>
      <xdr:row>38</xdr:row>
      <xdr:rowOff>151054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44189"/>
          <a:ext cx="889000" cy="2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151054</xdr:rowOff>
    </xdr:from>
    <xdr:to>
      <xdr:col>10</xdr:col>
      <xdr:colOff>114300</xdr:colOff>
      <xdr:row>38</xdr:row>
      <xdr:rowOff>165570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66154"/>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43866</xdr:rowOff>
    </xdr:from>
    <xdr:to>
      <xdr:col>24</xdr:col>
      <xdr:colOff>114300</xdr:colOff>
      <xdr:row>38</xdr:row>
      <xdr:rowOff>145466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130243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47543</xdr:rowOff>
    </xdr:from>
    <xdr:to>
      <xdr:col>20</xdr:col>
      <xdr:colOff>38100</xdr:colOff>
      <xdr:row>38</xdr:row>
      <xdr:rowOff>149143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6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140270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78289</xdr:rowOff>
    </xdr:from>
    <xdr:to>
      <xdr:col>15</xdr:col>
      <xdr:colOff>101600</xdr:colOff>
      <xdr:row>39</xdr:row>
      <xdr:rowOff>8439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9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171016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8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100254</xdr:rowOff>
    </xdr:from>
    <xdr:to>
      <xdr:col>10</xdr:col>
      <xdr:colOff>165100</xdr:colOff>
      <xdr:row>39</xdr:row>
      <xdr:rowOff>30404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21531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0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114770</xdr:rowOff>
    </xdr:from>
    <xdr:to>
      <xdr:col>6</xdr:col>
      <xdr:colOff>38100</xdr:colOff>
      <xdr:row>39</xdr:row>
      <xdr:rowOff>44920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36047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2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27229</xdr:rowOff>
    </xdr:from>
    <xdr:to>
      <xdr:col>24</xdr:col>
      <xdr:colOff>63500</xdr:colOff>
      <xdr:row>58</xdr:row>
      <xdr:rowOff>52266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71329"/>
          <a:ext cx="8382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45789</xdr:rowOff>
    </xdr:from>
    <xdr:to>
      <xdr:col>19</xdr:col>
      <xdr:colOff>177800</xdr:colOff>
      <xdr:row>58</xdr:row>
      <xdr:rowOff>52266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98988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45789</xdr:rowOff>
    </xdr:from>
    <xdr:to>
      <xdr:col>15</xdr:col>
      <xdr:colOff>50800</xdr:colOff>
      <xdr:row>58</xdr:row>
      <xdr:rowOff>137904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89889"/>
          <a:ext cx="889000" cy="9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137904</xdr:rowOff>
    </xdr:from>
    <xdr:to>
      <xdr:col>10</xdr:col>
      <xdr:colOff>114300</xdr:colOff>
      <xdr:row>59</xdr:row>
      <xdr:rowOff>12478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82004"/>
          <a:ext cx="889000" cy="4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147879</xdr:rowOff>
    </xdr:from>
    <xdr:to>
      <xdr:col>24</xdr:col>
      <xdr:colOff>114300</xdr:colOff>
      <xdr:row>58</xdr:row>
      <xdr:rowOff>78029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2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62806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3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1466</xdr:rowOff>
    </xdr:from>
    <xdr:to>
      <xdr:col>20</xdr:col>
      <xdr:colOff>38100</xdr:colOff>
      <xdr:row>58</xdr:row>
      <xdr:rowOff>103066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94193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3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166439</xdr:rowOff>
    </xdr:from>
    <xdr:to>
      <xdr:col>15</xdr:col>
      <xdr:colOff>101600</xdr:colOff>
      <xdr:row>58</xdr:row>
      <xdr:rowOff>96589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3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87716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3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87104</xdr:rowOff>
    </xdr:from>
    <xdr:to>
      <xdr:col>10</xdr:col>
      <xdr:colOff>165100</xdr:colOff>
      <xdr:row>59</xdr:row>
      <xdr:rowOff>17254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8381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2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133128</xdr:rowOff>
    </xdr:from>
    <xdr:to>
      <xdr:col>6</xdr:col>
      <xdr:colOff>38100</xdr:colOff>
      <xdr:row>59</xdr:row>
      <xdr:rowOff>63278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54405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34010</xdr:rowOff>
    </xdr:from>
    <xdr:to>
      <xdr:col>24</xdr:col>
      <xdr:colOff>63500</xdr:colOff>
      <xdr:row>77</xdr:row>
      <xdr:rowOff>66624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35660"/>
          <a:ext cx="8382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51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62204</xdr:rowOff>
    </xdr:from>
    <xdr:to>
      <xdr:col>19</xdr:col>
      <xdr:colOff>177800</xdr:colOff>
      <xdr:row>77</xdr:row>
      <xdr:rowOff>66624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263854"/>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92663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6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62204</xdr:rowOff>
    </xdr:from>
    <xdr:to>
      <xdr:col>15</xdr:col>
      <xdr:colOff>50800</xdr:colOff>
      <xdr:row>78</xdr:row>
      <xdr:rowOff>4178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63854"/>
          <a:ext cx="889000" cy="1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169151</xdr:rowOff>
    </xdr:from>
    <xdr:to>
      <xdr:col>10</xdr:col>
      <xdr:colOff>114300</xdr:colOff>
      <xdr:row>78</xdr:row>
      <xdr:rowOff>4178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7080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116895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115904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154660</xdr:rowOff>
    </xdr:from>
    <xdr:to>
      <xdr:col>24</xdr:col>
      <xdr:colOff>114300</xdr:colOff>
      <xdr:row>77</xdr:row>
      <xdr:rowOff>84810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8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6087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3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15824</xdr:rowOff>
    </xdr:from>
    <xdr:to>
      <xdr:col>20</xdr:col>
      <xdr:colOff>38100</xdr:colOff>
      <xdr:row>77</xdr:row>
      <xdr:rowOff>117424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1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133951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9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11404</xdr:rowOff>
    </xdr:from>
    <xdr:to>
      <xdr:col>15</xdr:col>
      <xdr:colOff>101600</xdr:colOff>
      <xdr:row>77</xdr:row>
      <xdr:rowOff>113004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1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129531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98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124828</xdr:rowOff>
    </xdr:from>
    <xdr:to>
      <xdr:col>10</xdr:col>
      <xdr:colOff>165100</xdr:colOff>
      <xdr:row>78</xdr:row>
      <xdr:rowOff>54978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2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71505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0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118351</xdr:rowOff>
    </xdr:from>
    <xdr:to>
      <xdr:col>6</xdr:col>
      <xdr:colOff>38100</xdr:colOff>
      <xdr:row>78</xdr:row>
      <xdr:rowOff>48501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2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65028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9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65165</xdr:rowOff>
    </xdr:from>
    <xdr:to>
      <xdr:col>24</xdr:col>
      <xdr:colOff>63500</xdr:colOff>
      <xdr:row>96</xdr:row>
      <xdr:rowOff>2105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52915"/>
          <a:ext cx="838200" cy="10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65165</xdr:rowOff>
    </xdr:from>
    <xdr:to>
      <xdr:col>19</xdr:col>
      <xdr:colOff>177800</xdr:colOff>
      <xdr:row>96</xdr:row>
      <xdr:rowOff>164367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52915"/>
          <a:ext cx="889000" cy="27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164367</xdr:rowOff>
    </xdr:from>
    <xdr:to>
      <xdr:col>15</xdr:col>
      <xdr:colOff>50800</xdr:colOff>
      <xdr:row>97</xdr:row>
      <xdr:rowOff>58187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23567"/>
          <a:ext cx="889000" cy="6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58187</xdr:rowOff>
    </xdr:from>
    <xdr:to>
      <xdr:col>10</xdr:col>
      <xdr:colOff>114300</xdr:colOff>
      <xdr:row>97</xdr:row>
      <xdr:rowOff>92238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88837"/>
          <a:ext cx="889000" cy="3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122755</xdr:rowOff>
    </xdr:from>
    <xdr:to>
      <xdr:col>24</xdr:col>
      <xdr:colOff>114300</xdr:colOff>
      <xdr:row>96</xdr:row>
      <xdr:rowOff>52905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145632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261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14365</xdr:rowOff>
    </xdr:from>
    <xdr:to>
      <xdr:col>20</xdr:col>
      <xdr:colOff>38100</xdr:colOff>
      <xdr:row>95</xdr:row>
      <xdr:rowOff>115965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107092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39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113567</xdr:rowOff>
    </xdr:from>
    <xdr:to>
      <xdr:col>15</xdr:col>
      <xdr:colOff>101600</xdr:colOff>
      <xdr:row>97</xdr:row>
      <xdr:rowOff>43717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7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60244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34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7387</xdr:rowOff>
    </xdr:from>
    <xdr:to>
      <xdr:col>10</xdr:col>
      <xdr:colOff>165100</xdr:colOff>
      <xdr:row>97</xdr:row>
      <xdr:rowOff>108987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100114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3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41438</xdr:rowOff>
    </xdr:from>
    <xdr:to>
      <xdr:col>6</xdr:col>
      <xdr:colOff>38100</xdr:colOff>
      <xdr:row>97</xdr:row>
      <xdr:rowOff>143038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7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159565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4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110439</xdr:rowOff>
    </xdr:from>
    <xdr:to>
      <xdr:col>55</xdr:col>
      <xdr:colOff>0</xdr:colOff>
      <xdr:row>37</xdr:row>
      <xdr:rowOff>60071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82639"/>
          <a:ext cx="838200" cy="1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15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147066</xdr:rowOff>
    </xdr:from>
    <xdr:to>
      <xdr:col>50</xdr:col>
      <xdr:colOff>114300</xdr:colOff>
      <xdr:row>37</xdr:row>
      <xdr:rowOff>60071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119116"/>
          <a:ext cx="889000" cy="128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152595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4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147066</xdr:rowOff>
    </xdr:from>
    <xdr:to>
      <xdr:col>45</xdr:col>
      <xdr:colOff>177800</xdr:colOff>
      <xdr:row>37</xdr:row>
      <xdr:rowOff>128092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119116"/>
          <a:ext cx="889000" cy="135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47515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19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128092</xdr:rowOff>
    </xdr:from>
    <xdr:to>
      <xdr:col>41</xdr:col>
      <xdr:colOff>50800</xdr:colOff>
      <xdr:row>37</xdr:row>
      <xdr:rowOff>137960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71742"/>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78808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130383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59639</xdr:rowOff>
    </xdr:from>
    <xdr:to>
      <xdr:col>55</xdr:col>
      <xdr:colOff>50800</xdr:colOff>
      <xdr:row>36</xdr:row>
      <xdr:rowOff>161239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3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82516</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8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9271</xdr:rowOff>
    </xdr:from>
    <xdr:to>
      <xdr:col>50</xdr:col>
      <xdr:colOff>165100</xdr:colOff>
      <xdr:row>37</xdr:row>
      <xdr:rowOff>110871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5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127398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12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96266</xdr:rowOff>
    </xdr:from>
    <xdr:to>
      <xdr:col>46</xdr:col>
      <xdr:colOff>38100</xdr:colOff>
      <xdr:row>30</xdr:row>
      <xdr:rowOff>26416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06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42943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484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77292</xdr:rowOff>
    </xdr:from>
    <xdr:to>
      <xdr:col>41</xdr:col>
      <xdr:colOff>101600</xdr:colOff>
      <xdr:row>38</xdr:row>
      <xdr:rowOff>7442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23969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1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87160</xdr:rowOff>
    </xdr:from>
    <xdr:to>
      <xdr:col>36</xdr:col>
      <xdr:colOff>165100</xdr:colOff>
      <xdr:row>38</xdr:row>
      <xdr:rowOff>17311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30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33837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0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166232</xdr:rowOff>
    </xdr:from>
    <xdr:to>
      <xdr:col>55</xdr:col>
      <xdr:colOff>0</xdr:colOff>
      <xdr:row>58</xdr:row>
      <xdr:rowOff>29743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938882"/>
          <a:ext cx="838200" cy="3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14145</xdr:rowOff>
    </xdr:from>
    <xdr:to>
      <xdr:col>50</xdr:col>
      <xdr:colOff>114300</xdr:colOff>
      <xdr:row>58</xdr:row>
      <xdr:rowOff>29743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958245"/>
          <a:ext cx="889000" cy="1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56048</xdr:rowOff>
    </xdr:from>
    <xdr:to>
      <xdr:col>45</xdr:col>
      <xdr:colOff>177800</xdr:colOff>
      <xdr:row>58</xdr:row>
      <xdr:rowOff>14145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828698"/>
          <a:ext cx="889000" cy="1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163497</xdr:rowOff>
    </xdr:from>
    <xdr:to>
      <xdr:col>41</xdr:col>
      <xdr:colOff>50800</xdr:colOff>
      <xdr:row>57</xdr:row>
      <xdr:rowOff>56048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593247"/>
          <a:ext cx="889000" cy="23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115432</xdr:rowOff>
    </xdr:from>
    <xdr:to>
      <xdr:col>55</xdr:col>
      <xdr:colOff>50800</xdr:colOff>
      <xdr:row>58</xdr:row>
      <xdr:rowOff>45582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8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93859</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6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150393</xdr:rowOff>
    </xdr:from>
    <xdr:to>
      <xdr:col>50</xdr:col>
      <xdr:colOff>165100</xdr:colOff>
      <xdr:row>58</xdr:row>
      <xdr:rowOff>80543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92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71670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0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134795</xdr:rowOff>
    </xdr:from>
    <xdr:to>
      <xdr:col>46</xdr:col>
      <xdr:colOff>38100</xdr:colOff>
      <xdr:row>58</xdr:row>
      <xdr:rowOff>64945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9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56072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00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5248</xdr:rowOff>
    </xdr:from>
    <xdr:to>
      <xdr:col>41</xdr:col>
      <xdr:colOff>101600</xdr:colOff>
      <xdr:row>57</xdr:row>
      <xdr:rowOff>106848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97975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8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112697</xdr:rowOff>
    </xdr:from>
    <xdr:to>
      <xdr:col>36</xdr:col>
      <xdr:colOff>165100</xdr:colOff>
      <xdr:row>56</xdr:row>
      <xdr:rowOff>42847</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54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59374</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31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11418</xdr:rowOff>
    </xdr:from>
    <xdr:to>
      <xdr:col>55</xdr:col>
      <xdr:colOff>0</xdr:colOff>
      <xdr:row>78</xdr:row>
      <xdr:rowOff>169596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384518"/>
          <a:ext cx="838200" cy="15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11418</xdr:rowOff>
    </xdr:from>
    <xdr:to>
      <xdr:col>50</xdr:col>
      <xdr:colOff>114300</xdr:colOff>
      <xdr:row>78</xdr:row>
      <xdr:rowOff>99047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384518"/>
          <a:ext cx="88900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148323</xdr:rowOff>
    </xdr:from>
    <xdr:to>
      <xdr:col>45</xdr:col>
      <xdr:colOff>177800</xdr:colOff>
      <xdr:row>78</xdr:row>
      <xdr:rowOff>99047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349973"/>
          <a:ext cx="889000" cy="1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123165</xdr:rowOff>
    </xdr:from>
    <xdr:to>
      <xdr:col>41</xdr:col>
      <xdr:colOff>50800</xdr:colOff>
      <xdr:row>77</xdr:row>
      <xdr:rowOff>148323</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810465"/>
          <a:ext cx="889000" cy="53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118796</xdr:rowOff>
    </xdr:from>
    <xdr:to>
      <xdr:col>55</xdr:col>
      <xdr:colOff>50800</xdr:colOff>
      <xdr:row>79</xdr:row>
      <xdr:rowOff>48946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49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33723</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0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132068</xdr:rowOff>
    </xdr:from>
    <xdr:to>
      <xdr:col>50</xdr:col>
      <xdr:colOff>165100</xdr:colOff>
      <xdr:row>78</xdr:row>
      <xdr:rowOff>62218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3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78745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10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48247</xdr:rowOff>
    </xdr:from>
    <xdr:to>
      <xdr:col>46</xdr:col>
      <xdr:colOff>38100</xdr:colOff>
      <xdr:row>78</xdr:row>
      <xdr:rowOff>149847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42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140974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51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97523</xdr:rowOff>
    </xdr:from>
    <xdr:to>
      <xdr:col>41</xdr:col>
      <xdr:colOff>101600</xdr:colOff>
      <xdr:row>78</xdr:row>
      <xdr:rowOff>27673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29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44200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07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72365</xdr:rowOff>
    </xdr:from>
    <xdr:to>
      <xdr:col>36</xdr:col>
      <xdr:colOff>165100</xdr:colOff>
      <xdr:row>75</xdr:row>
      <xdr:rowOff>2515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75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19042</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53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7913</xdr:rowOff>
    </xdr:from>
    <xdr:to>
      <xdr:col>55</xdr:col>
      <xdr:colOff>0</xdr:colOff>
      <xdr:row>98</xdr:row>
      <xdr:rowOff>168187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810013"/>
          <a:ext cx="838200" cy="1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84189</xdr:rowOff>
    </xdr:from>
    <xdr:to>
      <xdr:col>50</xdr:col>
      <xdr:colOff>114300</xdr:colOff>
      <xdr:row>98</xdr:row>
      <xdr:rowOff>168187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886289"/>
          <a:ext cx="889000" cy="8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84189</xdr:rowOff>
    </xdr:from>
    <xdr:to>
      <xdr:col>45</xdr:col>
      <xdr:colOff>177800</xdr:colOff>
      <xdr:row>98</xdr:row>
      <xdr:rowOff>127584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886289"/>
          <a:ext cx="889000" cy="4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127584</xdr:rowOff>
    </xdr:from>
    <xdr:to>
      <xdr:col>41</xdr:col>
      <xdr:colOff>50800</xdr:colOff>
      <xdr:row>98</xdr:row>
      <xdr:rowOff>142723</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929684"/>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128563</xdr:rowOff>
    </xdr:from>
    <xdr:to>
      <xdr:col>55</xdr:col>
      <xdr:colOff>50800</xdr:colOff>
      <xdr:row>98</xdr:row>
      <xdr:rowOff>58713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106990</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117387</xdr:rowOff>
    </xdr:from>
    <xdr:to>
      <xdr:col>50</xdr:col>
      <xdr:colOff>165100</xdr:colOff>
      <xdr:row>99</xdr:row>
      <xdr:rowOff>47537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9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38664</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04428" y="1701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33389</xdr:rowOff>
    </xdr:from>
    <xdr:to>
      <xdr:col>46</xdr:col>
      <xdr:colOff>38100</xdr:colOff>
      <xdr:row>98</xdr:row>
      <xdr:rowOff>134989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8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126116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9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76784</xdr:rowOff>
    </xdr:from>
    <xdr:to>
      <xdr:col>41</xdr:col>
      <xdr:colOff>101600</xdr:colOff>
      <xdr:row>99</xdr:row>
      <xdr:rowOff>6934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87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169511</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626428" y="1697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91923</xdr:rowOff>
    </xdr:from>
    <xdr:to>
      <xdr:col>36</xdr:col>
      <xdr:colOff>165100</xdr:colOff>
      <xdr:row>99</xdr:row>
      <xdr:rowOff>22073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8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13200</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37428" y="1698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126075</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41175"/>
          <a:ext cx="838200" cy="1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114737</xdr:rowOff>
    </xdr:from>
    <xdr:to>
      <xdr:col>71</xdr:col>
      <xdr:colOff>177800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29837"/>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75275</xdr:rowOff>
    </xdr:from>
    <xdr:to>
      <xdr:col>85</xdr:col>
      <xdr:colOff>177800</xdr:colOff>
      <xdr:row>39</xdr:row>
      <xdr:rowOff>5425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9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63937</xdr:rowOff>
    </xdr:from>
    <xdr:to>
      <xdr:col>67</xdr:col>
      <xdr:colOff>101600</xdr:colOff>
      <xdr:row>38</xdr:row>
      <xdr:rowOff>165537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156664</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67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46265</xdr:rowOff>
    </xdr:from>
    <xdr:to>
      <xdr:col>85</xdr:col>
      <xdr:colOff>127000</xdr:colOff>
      <xdr:row>77</xdr:row>
      <xdr:rowOff>68111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47915"/>
          <a:ext cx="838200" cy="2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68111</xdr:rowOff>
    </xdr:from>
    <xdr:to>
      <xdr:col>81</xdr:col>
      <xdr:colOff>50800</xdr:colOff>
      <xdr:row>77</xdr:row>
      <xdr:rowOff>71107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69761"/>
          <a:ext cx="889000" cy="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71107</xdr:rowOff>
    </xdr:from>
    <xdr:to>
      <xdr:col>76</xdr:col>
      <xdr:colOff>114300</xdr:colOff>
      <xdr:row>77</xdr:row>
      <xdr:rowOff>71450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727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71450</xdr:rowOff>
    </xdr:from>
    <xdr:to>
      <xdr:col>71</xdr:col>
      <xdr:colOff>177800</xdr:colOff>
      <xdr:row>77</xdr:row>
      <xdr:rowOff>82841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73100"/>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166915</xdr:rowOff>
    </xdr:from>
    <xdr:to>
      <xdr:col>85</xdr:col>
      <xdr:colOff>177800</xdr:colOff>
      <xdr:row>77</xdr:row>
      <xdr:rowOff>97065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9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145342</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7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17311</xdr:rowOff>
    </xdr:from>
    <xdr:to>
      <xdr:col>81</xdr:col>
      <xdr:colOff>101600</xdr:colOff>
      <xdr:row>77</xdr:row>
      <xdr:rowOff>118911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110038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1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20307</xdr:rowOff>
    </xdr:from>
    <xdr:to>
      <xdr:col>76</xdr:col>
      <xdr:colOff>165100</xdr:colOff>
      <xdr:row>77</xdr:row>
      <xdr:rowOff>121907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2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113034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20650</xdr:rowOff>
    </xdr:from>
    <xdr:to>
      <xdr:col>72</xdr:col>
      <xdr:colOff>38100</xdr:colOff>
      <xdr:row>77</xdr:row>
      <xdr:rowOff>122250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113377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1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32041</xdr:rowOff>
    </xdr:from>
    <xdr:to>
      <xdr:col>67</xdr:col>
      <xdr:colOff>101600</xdr:colOff>
      <xdr:row>77</xdr:row>
      <xdr:rowOff>133641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3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124768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2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53733</xdr:rowOff>
    </xdr:from>
    <xdr:to>
      <xdr:col>85</xdr:col>
      <xdr:colOff>127000</xdr:colOff>
      <xdr:row>97</xdr:row>
      <xdr:rowOff>83299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684383"/>
          <a:ext cx="8382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53733</xdr:rowOff>
    </xdr:from>
    <xdr:to>
      <xdr:col>81</xdr:col>
      <xdr:colOff>50800</xdr:colOff>
      <xdr:row>97</xdr:row>
      <xdr:rowOff>82283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684383"/>
          <a:ext cx="889000" cy="2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82283</xdr:rowOff>
    </xdr:from>
    <xdr:to>
      <xdr:col>76</xdr:col>
      <xdr:colOff>114300</xdr:colOff>
      <xdr:row>98</xdr:row>
      <xdr:rowOff>87337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712933"/>
          <a:ext cx="889000" cy="17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63771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42990</xdr:rowOff>
    </xdr:from>
    <xdr:to>
      <xdr:col>71</xdr:col>
      <xdr:colOff>177800</xdr:colOff>
      <xdr:row>98</xdr:row>
      <xdr:rowOff>87337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845090"/>
          <a:ext cx="889000" cy="4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32499</xdr:rowOff>
    </xdr:from>
    <xdr:to>
      <xdr:col>85</xdr:col>
      <xdr:colOff>177800</xdr:colOff>
      <xdr:row>97</xdr:row>
      <xdr:rowOff>134099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66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55376</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51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2933</xdr:rowOff>
    </xdr:from>
    <xdr:to>
      <xdr:col>81</xdr:col>
      <xdr:colOff>101600</xdr:colOff>
      <xdr:row>97</xdr:row>
      <xdr:rowOff>104533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6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121060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40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31483</xdr:rowOff>
    </xdr:from>
    <xdr:to>
      <xdr:col>76</xdr:col>
      <xdr:colOff>165100</xdr:colOff>
      <xdr:row>97</xdr:row>
      <xdr:rowOff>133083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66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149610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36537</xdr:rowOff>
    </xdr:from>
    <xdr:to>
      <xdr:col>72</xdr:col>
      <xdr:colOff>38100</xdr:colOff>
      <xdr:row>98</xdr:row>
      <xdr:rowOff>138137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3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129264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93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163640</xdr:rowOff>
    </xdr:from>
    <xdr:to>
      <xdr:col>67</xdr:col>
      <xdr:colOff>101600</xdr:colOff>
      <xdr:row>98</xdr:row>
      <xdr:rowOff>93790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110317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5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9724</xdr:rowOff>
    </xdr:from>
    <xdr:to>
      <xdr:col>116</xdr:col>
      <xdr:colOff>63500</xdr:colOff>
      <xdr:row>39</xdr:row>
      <xdr:rowOff>23440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69627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23440</xdr:rowOff>
    </xdr:from>
    <xdr:to>
      <xdr:col>111</xdr:col>
      <xdr:colOff>177800</xdr:colOff>
      <xdr:row>39</xdr:row>
      <xdr:rowOff>26053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709990"/>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26053</xdr:rowOff>
    </xdr:from>
    <xdr:to>
      <xdr:col>107</xdr:col>
      <xdr:colOff>50800</xdr:colOff>
      <xdr:row>39</xdr:row>
      <xdr:rowOff>38953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712603"/>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38953</xdr:rowOff>
    </xdr:from>
    <xdr:to>
      <xdr:col>102</xdr:col>
      <xdr:colOff>114300</xdr:colOff>
      <xdr:row>39</xdr:row>
      <xdr:rowOff>48913</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725503"/>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130374</xdr:rowOff>
    </xdr:from>
    <xdr:to>
      <xdr:col>116</xdr:col>
      <xdr:colOff>114300</xdr:colOff>
      <xdr:row>39</xdr:row>
      <xdr:rowOff>60524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45301</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60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144090</xdr:rowOff>
    </xdr:from>
    <xdr:to>
      <xdr:col>112</xdr:col>
      <xdr:colOff>38100</xdr:colOff>
      <xdr:row>39</xdr:row>
      <xdr:rowOff>74240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5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65367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75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146703</xdr:rowOff>
    </xdr:from>
    <xdr:to>
      <xdr:col>107</xdr:col>
      <xdr:colOff>101600</xdr:colOff>
      <xdr:row>39</xdr:row>
      <xdr:rowOff>76853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67980</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754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159603</xdr:rowOff>
    </xdr:from>
    <xdr:to>
      <xdr:col>102</xdr:col>
      <xdr:colOff>165100</xdr:colOff>
      <xdr:row>39</xdr:row>
      <xdr:rowOff>89753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80880</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767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169563</xdr:rowOff>
    </xdr:from>
    <xdr:to>
      <xdr:col>98</xdr:col>
      <xdr:colOff>38100</xdr:colOff>
      <xdr:row>39</xdr:row>
      <xdr:rowOff>99713</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90840</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77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139891</xdr:rowOff>
    </xdr:from>
    <xdr:to>
      <xdr:col>116</xdr:col>
      <xdr:colOff>63500</xdr:colOff>
      <xdr:row>58</xdr:row>
      <xdr:rowOff>142139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83991"/>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135166</xdr:rowOff>
    </xdr:from>
    <xdr:to>
      <xdr:col>111</xdr:col>
      <xdr:colOff>177800</xdr:colOff>
      <xdr:row>58</xdr:row>
      <xdr:rowOff>139891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79266"/>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135166</xdr:rowOff>
    </xdr:from>
    <xdr:to>
      <xdr:col>107</xdr:col>
      <xdr:colOff>50800</xdr:colOff>
      <xdr:row>58</xdr:row>
      <xdr:rowOff>149949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79266"/>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149072</xdr:rowOff>
    </xdr:from>
    <xdr:to>
      <xdr:col>102</xdr:col>
      <xdr:colOff>114300</xdr:colOff>
      <xdr:row>58</xdr:row>
      <xdr:rowOff>149949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093172"/>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91339</xdr:rowOff>
    </xdr:from>
    <xdr:to>
      <xdr:col>116</xdr:col>
      <xdr:colOff>114300</xdr:colOff>
      <xdr:row>59</xdr:row>
      <xdr:rowOff>21489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64508</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0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89091</xdr:rowOff>
    </xdr:from>
    <xdr:to>
      <xdr:col>112</xdr:col>
      <xdr:colOff>38100</xdr:colOff>
      <xdr:row>59</xdr:row>
      <xdr:rowOff>19241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10368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2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84366</xdr:rowOff>
    </xdr:from>
    <xdr:to>
      <xdr:col>107</xdr:col>
      <xdr:colOff>101600</xdr:colOff>
      <xdr:row>59</xdr:row>
      <xdr:rowOff>14516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5643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2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99149</xdr:rowOff>
    </xdr:from>
    <xdr:to>
      <xdr:col>102</xdr:col>
      <xdr:colOff>165100</xdr:colOff>
      <xdr:row>59</xdr:row>
      <xdr:rowOff>29299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4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20426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3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98272</xdr:rowOff>
    </xdr:from>
    <xdr:to>
      <xdr:col>98</xdr:col>
      <xdr:colOff>38100</xdr:colOff>
      <xdr:row>59</xdr:row>
      <xdr:rowOff>28422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4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19549</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3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145774</xdr:rowOff>
    </xdr:from>
    <xdr:to>
      <xdr:col>116</xdr:col>
      <xdr:colOff>63500</xdr:colOff>
      <xdr:row>78</xdr:row>
      <xdr:rowOff>18379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347424"/>
          <a:ext cx="838200" cy="4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18379</xdr:rowOff>
    </xdr:from>
    <xdr:to>
      <xdr:col>111</xdr:col>
      <xdr:colOff>177800</xdr:colOff>
      <xdr:row>78</xdr:row>
      <xdr:rowOff>79121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391479"/>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66613</xdr:rowOff>
    </xdr:from>
    <xdr:to>
      <xdr:col>107</xdr:col>
      <xdr:colOff>50800</xdr:colOff>
      <xdr:row>78</xdr:row>
      <xdr:rowOff>79121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439713"/>
          <a:ext cx="8890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66613</xdr:rowOff>
    </xdr:from>
    <xdr:to>
      <xdr:col>102</xdr:col>
      <xdr:colOff>114300</xdr:colOff>
      <xdr:row>78</xdr:row>
      <xdr:rowOff>107990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439713"/>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94974</xdr:rowOff>
    </xdr:from>
    <xdr:to>
      <xdr:col>116</xdr:col>
      <xdr:colOff>114300</xdr:colOff>
      <xdr:row>78</xdr:row>
      <xdr:rowOff>25124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29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73401</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27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139029</xdr:rowOff>
    </xdr:from>
    <xdr:to>
      <xdr:col>112</xdr:col>
      <xdr:colOff>38100</xdr:colOff>
      <xdr:row>78</xdr:row>
      <xdr:rowOff>69179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3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60306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43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28321</xdr:rowOff>
    </xdr:from>
    <xdr:to>
      <xdr:col>107</xdr:col>
      <xdr:colOff>101600</xdr:colOff>
      <xdr:row>78</xdr:row>
      <xdr:rowOff>129921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4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121048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49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15813</xdr:rowOff>
    </xdr:from>
    <xdr:to>
      <xdr:col>102</xdr:col>
      <xdr:colOff>165100</xdr:colOff>
      <xdr:row>78</xdr:row>
      <xdr:rowOff>117413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3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108540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48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57190</xdr:rowOff>
    </xdr:from>
    <xdr:to>
      <xdr:col>98</xdr:col>
      <xdr:colOff>38100</xdr:colOff>
      <xdr:row>78</xdr:row>
      <xdr:rowOff>158790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4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149917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52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類似団体平均を大きく下回っているが、これは病院事業等を持たないこと、対住民当たりの職員数が少ないことが大きな要因であるが、今後も定員管理計画に基づき採用等を行うことにより人件費の抑制に繋げていく。</a:t>
          </a:r>
        </a:p>
        <a:p>
          <a:r>
            <a:rPr kumimoji="1" lang="ja-JP" altLang="en-US" sz="1300">
              <a:latin typeface="ＭＳ Ｐゴシック" panose="020B0600070205080204" pitchFamily="50" charset="-128"/>
              <a:ea typeface="ＭＳ Ｐゴシック" panose="020B0600070205080204" pitchFamily="50" charset="-128"/>
            </a:rPr>
            <a:t>物件費は、庁内システムの更新を複数実施したことや、物価高騰による電気料等の価格上昇等により増額となった。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類似団体平均とほぼ同額、増加の傾向も同様であるが、当市の性質別項目で一番大きいものとなっている。今後もさらなる増加が予見されるため、事業の精査や選択等により適切な事業実務に努めるとともに、関連制度等の動向を注視したい。</a:t>
          </a:r>
        </a:p>
        <a:p>
          <a:r>
            <a:rPr kumimoji="1" lang="ja-JP" altLang="en-US" sz="1300">
              <a:latin typeface="ＭＳ Ｐゴシック" panose="020B0600070205080204" pitchFamily="50" charset="-128"/>
              <a:ea typeface="ＭＳ Ｐゴシック" panose="020B0600070205080204" pitchFamily="50" charset="-128"/>
            </a:rPr>
            <a:t>補助費等は、一部事務組合への負担金の増額等により、類似団体平均よりも上がり幅が大きくなっている。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普通建設事業費は、保育所整備事業やデジタル田園都市国家構想推進事業により、前年度と比較して増額している。</a:t>
          </a:r>
        </a:p>
        <a:p>
          <a:r>
            <a:rPr kumimoji="1" lang="ja-JP" altLang="en-US" sz="1300">
              <a:latin typeface="ＭＳ Ｐゴシック" panose="020B0600070205080204" pitchFamily="50" charset="-128"/>
              <a:ea typeface="ＭＳ Ｐゴシック" panose="020B0600070205080204" pitchFamily="50" charset="-128"/>
            </a:rPr>
            <a:t>公債費は、類似団体平均を下回っているが、地方債元金償還金の増等により全体としては増額となっている。また、過年度実施事業に係る公債費の上昇が見込まれることから、引き続き公債費の推移を注視し、健全な財政運営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55,273
55,039
182.46
22,913,542
22,168,550
648,799
11,507,546
17,596,529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116383</xdr:rowOff>
    </xdr:from>
    <xdr:to>
      <xdr:col>24</xdr:col>
      <xdr:colOff>63500</xdr:colOff>
      <xdr:row>36</xdr:row>
      <xdr:rowOff>126898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88583"/>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126898</xdr:rowOff>
    </xdr:from>
    <xdr:to>
      <xdr:col>19</xdr:col>
      <xdr:colOff>177800</xdr:colOff>
      <xdr:row>37</xdr:row>
      <xdr:rowOff>5283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299098"/>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92608</xdr:rowOff>
    </xdr:from>
    <xdr:to>
      <xdr:col>15</xdr:col>
      <xdr:colOff>50800</xdr:colOff>
      <xdr:row>37</xdr:row>
      <xdr:rowOff>5283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64808"/>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92608</xdr:rowOff>
    </xdr:from>
    <xdr:to>
      <xdr:col>10</xdr:col>
      <xdr:colOff>114300</xdr:colOff>
      <xdr:row>36</xdr:row>
      <xdr:rowOff>120040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648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65583</xdr:rowOff>
    </xdr:from>
    <xdr:to>
      <xdr:col>24</xdr:col>
      <xdr:colOff>114300</xdr:colOff>
      <xdr:row>36</xdr:row>
      <xdr:rowOff>167183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44010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1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76098</xdr:rowOff>
    </xdr:from>
    <xdr:to>
      <xdr:col>20</xdr:col>
      <xdr:colOff>38100</xdr:colOff>
      <xdr:row>37</xdr:row>
      <xdr:rowOff>6248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4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168825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4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125933</xdr:rowOff>
    </xdr:from>
    <xdr:to>
      <xdr:col>15</xdr:col>
      <xdr:colOff>101600</xdr:colOff>
      <xdr:row>37</xdr:row>
      <xdr:rowOff>56083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9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47210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9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41808</xdr:rowOff>
    </xdr:from>
    <xdr:to>
      <xdr:col>10</xdr:col>
      <xdr:colOff>165100</xdr:colOff>
      <xdr:row>36</xdr:row>
      <xdr:rowOff>143408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1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134535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0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69240</xdr:rowOff>
    </xdr:from>
    <xdr:to>
      <xdr:col>6</xdr:col>
      <xdr:colOff>38100</xdr:colOff>
      <xdr:row>36</xdr:row>
      <xdr:rowOff>170840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161967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105219</xdr:rowOff>
    </xdr:from>
    <xdr:to>
      <xdr:col>24</xdr:col>
      <xdr:colOff>63500</xdr:colOff>
      <xdr:row>56</xdr:row>
      <xdr:rowOff>112496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06419"/>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8666</xdr:rowOff>
    </xdr:from>
    <xdr:to>
      <xdr:col>19</xdr:col>
      <xdr:colOff>177800</xdr:colOff>
      <xdr:row>56</xdr:row>
      <xdr:rowOff>105219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924066"/>
          <a:ext cx="889000" cy="78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8666</xdr:rowOff>
    </xdr:from>
    <xdr:to>
      <xdr:col>15</xdr:col>
      <xdr:colOff>50800</xdr:colOff>
      <xdr:row>57</xdr:row>
      <xdr:rowOff>47544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924066"/>
          <a:ext cx="889000" cy="89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0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32830</xdr:rowOff>
    </xdr:from>
    <xdr:to>
      <xdr:col>10</xdr:col>
      <xdr:colOff>114300</xdr:colOff>
      <xdr:row>57</xdr:row>
      <xdr:rowOff>47544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05480"/>
          <a:ext cx="889000" cy="1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61696</xdr:rowOff>
    </xdr:from>
    <xdr:to>
      <xdr:col>24</xdr:col>
      <xdr:colOff>114300</xdr:colOff>
      <xdr:row>56</xdr:row>
      <xdr:rowOff>163296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40123</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4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54419</xdr:rowOff>
    </xdr:from>
    <xdr:to>
      <xdr:col>20</xdr:col>
      <xdr:colOff>38100</xdr:colOff>
      <xdr:row>56</xdr:row>
      <xdr:rowOff>156019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5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147146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129316</xdr:rowOff>
    </xdr:from>
    <xdr:to>
      <xdr:col>15</xdr:col>
      <xdr:colOff>101600</xdr:colOff>
      <xdr:row>52</xdr:row>
      <xdr:rowOff>59466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8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75993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64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168194</xdr:rowOff>
    </xdr:from>
    <xdr:to>
      <xdr:col>10</xdr:col>
      <xdr:colOff>165100</xdr:colOff>
      <xdr:row>57</xdr:row>
      <xdr:rowOff>98344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6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89471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6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153480</xdr:rowOff>
    </xdr:from>
    <xdr:to>
      <xdr:col>6</xdr:col>
      <xdr:colOff>38100</xdr:colOff>
      <xdr:row>57</xdr:row>
      <xdr:rowOff>83630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74757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4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5145</xdr:rowOff>
    </xdr:from>
    <xdr:to>
      <xdr:col>24</xdr:col>
      <xdr:colOff>63500</xdr:colOff>
      <xdr:row>76</xdr:row>
      <xdr:rowOff>15410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35345"/>
          <a:ext cx="838200" cy="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15410</xdr:rowOff>
    </xdr:from>
    <xdr:to>
      <xdr:col>19</xdr:col>
      <xdr:colOff>177800</xdr:colOff>
      <xdr:row>77</xdr:row>
      <xdr:rowOff>20789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45610"/>
          <a:ext cx="889000" cy="17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20789</xdr:rowOff>
    </xdr:from>
    <xdr:to>
      <xdr:col>15</xdr:col>
      <xdr:colOff>50800</xdr:colOff>
      <xdr:row>77</xdr:row>
      <xdr:rowOff>81857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22439"/>
          <a:ext cx="889000" cy="6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81857</xdr:rowOff>
    </xdr:from>
    <xdr:to>
      <xdr:col>10</xdr:col>
      <xdr:colOff>114300</xdr:colOff>
      <xdr:row>77</xdr:row>
      <xdr:rowOff>142253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83507"/>
          <a:ext cx="889000" cy="6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125796</xdr:rowOff>
    </xdr:from>
    <xdr:to>
      <xdr:col>24</xdr:col>
      <xdr:colOff>114300</xdr:colOff>
      <xdr:row>76</xdr:row>
      <xdr:rowOff>55947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845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104223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6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136060</xdr:rowOff>
    </xdr:from>
    <xdr:to>
      <xdr:col>20</xdr:col>
      <xdr:colOff>38100</xdr:colOff>
      <xdr:row>76</xdr:row>
      <xdr:rowOff>66210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9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57337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8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141439</xdr:rowOff>
    </xdr:from>
    <xdr:to>
      <xdr:col>15</xdr:col>
      <xdr:colOff>101600</xdr:colOff>
      <xdr:row>77</xdr:row>
      <xdr:rowOff>71589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62716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64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31057</xdr:rowOff>
    </xdr:from>
    <xdr:to>
      <xdr:col>10</xdr:col>
      <xdr:colOff>165100</xdr:colOff>
      <xdr:row>77</xdr:row>
      <xdr:rowOff>132657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123784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2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91453</xdr:rowOff>
    </xdr:from>
    <xdr:to>
      <xdr:col>6</xdr:col>
      <xdr:colOff>38100</xdr:colOff>
      <xdr:row>78</xdr:row>
      <xdr:rowOff>21603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9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12730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8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144859</xdr:rowOff>
    </xdr:from>
    <xdr:to>
      <xdr:col>24</xdr:col>
      <xdr:colOff>63500</xdr:colOff>
      <xdr:row>98</xdr:row>
      <xdr:rowOff>147168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46959"/>
          <a:ext cx="8382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147168</xdr:rowOff>
    </xdr:from>
    <xdr:to>
      <xdr:col>19</xdr:col>
      <xdr:colOff>177800</xdr:colOff>
      <xdr:row>99</xdr:row>
      <xdr:rowOff>108034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49268"/>
          <a:ext cx="889000" cy="13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108034</xdr:rowOff>
    </xdr:from>
    <xdr:to>
      <xdr:col>15</xdr:col>
      <xdr:colOff>50800</xdr:colOff>
      <xdr:row>99</xdr:row>
      <xdr:rowOff>110483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81584"/>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104288</xdr:rowOff>
    </xdr:from>
    <xdr:to>
      <xdr:col>10</xdr:col>
      <xdr:colOff>114300</xdr:colOff>
      <xdr:row>99</xdr:row>
      <xdr:rowOff>110483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7077838"/>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94059</xdr:rowOff>
    </xdr:from>
    <xdr:to>
      <xdr:col>24</xdr:col>
      <xdr:colOff>114300</xdr:colOff>
      <xdr:row>99</xdr:row>
      <xdr:rowOff>24209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9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72486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7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96368</xdr:rowOff>
    </xdr:from>
    <xdr:to>
      <xdr:col>20</xdr:col>
      <xdr:colOff>38100</xdr:colOff>
      <xdr:row>99</xdr:row>
      <xdr:rowOff>26518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17645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9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57234</xdr:rowOff>
    </xdr:from>
    <xdr:to>
      <xdr:col>15</xdr:col>
      <xdr:colOff>101600</xdr:colOff>
      <xdr:row>99</xdr:row>
      <xdr:rowOff>158834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3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149961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12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59683</xdr:rowOff>
    </xdr:from>
    <xdr:to>
      <xdr:col>10</xdr:col>
      <xdr:colOff>165100</xdr:colOff>
      <xdr:row>99</xdr:row>
      <xdr:rowOff>161283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3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152410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2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53488</xdr:rowOff>
    </xdr:from>
    <xdr:to>
      <xdr:col>6</xdr:col>
      <xdr:colOff>38100</xdr:colOff>
      <xdr:row>99</xdr:row>
      <xdr:rowOff>155088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146215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1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11303</xdr:rowOff>
    </xdr:from>
    <xdr:to>
      <xdr:col>55</xdr:col>
      <xdr:colOff>0</xdr:colOff>
      <xdr:row>38</xdr:row>
      <xdr:rowOff>12827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2640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11303</xdr:rowOff>
    </xdr:from>
    <xdr:to>
      <xdr:col>50</xdr:col>
      <xdr:colOff>114300</xdr:colOff>
      <xdr:row>38</xdr:row>
      <xdr:rowOff>40640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26403"/>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36068</xdr:rowOff>
    </xdr:from>
    <xdr:to>
      <xdr:col>45</xdr:col>
      <xdr:colOff>177800</xdr:colOff>
      <xdr:row>38</xdr:row>
      <xdr:rowOff>40640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511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36068</xdr:rowOff>
    </xdr:from>
    <xdr:to>
      <xdr:col>41</xdr:col>
      <xdr:colOff>50800</xdr:colOff>
      <xdr:row>38</xdr:row>
      <xdr:rowOff>37211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5116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133477</xdr:rowOff>
    </xdr:from>
    <xdr:to>
      <xdr:col>55</xdr:col>
      <xdr:colOff>50800</xdr:colOff>
      <xdr:row>38</xdr:row>
      <xdr:rowOff>63627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111904</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55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131953</xdr:rowOff>
    </xdr:from>
    <xdr:to>
      <xdr:col>50</xdr:col>
      <xdr:colOff>165100</xdr:colOff>
      <xdr:row>38</xdr:row>
      <xdr:rowOff>62103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53230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68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161290</xdr:rowOff>
    </xdr:from>
    <xdr:to>
      <xdr:col>46</xdr:col>
      <xdr:colOff>38100</xdr:colOff>
      <xdr:row>38</xdr:row>
      <xdr:rowOff>91440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82567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9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156718</xdr:rowOff>
    </xdr:from>
    <xdr:to>
      <xdr:col>41</xdr:col>
      <xdr:colOff>101600</xdr:colOff>
      <xdr:row>38</xdr:row>
      <xdr:rowOff>86868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77995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9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157861</xdr:rowOff>
    </xdr:from>
    <xdr:to>
      <xdr:col>36</xdr:col>
      <xdr:colOff>165100</xdr:colOff>
      <xdr:row>38</xdr:row>
      <xdr:rowOff>88011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79138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9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15342</xdr:rowOff>
    </xdr:from>
    <xdr:to>
      <xdr:col>55</xdr:col>
      <xdr:colOff>0</xdr:colOff>
      <xdr:row>58</xdr:row>
      <xdr:rowOff>68662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59442"/>
          <a:ext cx="838200" cy="5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68662</xdr:rowOff>
    </xdr:from>
    <xdr:to>
      <xdr:col>50</xdr:col>
      <xdr:colOff>114300</xdr:colOff>
      <xdr:row>58</xdr:row>
      <xdr:rowOff>101314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12762"/>
          <a:ext cx="889000" cy="3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101314</xdr:rowOff>
    </xdr:from>
    <xdr:to>
      <xdr:col>45</xdr:col>
      <xdr:colOff>177800</xdr:colOff>
      <xdr:row>58</xdr:row>
      <xdr:rowOff>106934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45414"/>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106934</xdr:rowOff>
    </xdr:from>
    <xdr:to>
      <xdr:col>41</xdr:col>
      <xdr:colOff>50800</xdr:colOff>
      <xdr:row>58</xdr:row>
      <xdr:rowOff>118364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5103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135992</xdr:rowOff>
    </xdr:from>
    <xdr:to>
      <xdr:col>55</xdr:col>
      <xdr:colOff>50800</xdr:colOff>
      <xdr:row>58</xdr:row>
      <xdr:rowOff>66142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0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158869</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17862</xdr:rowOff>
    </xdr:from>
    <xdr:to>
      <xdr:col>50</xdr:col>
      <xdr:colOff>165100</xdr:colOff>
      <xdr:row>58</xdr:row>
      <xdr:rowOff>119462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6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135989</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973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50514</xdr:rowOff>
    </xdr:from>
    <xdr:to>
      <xdr:col>46</xdr:col>
      <xdr:colOff>38100</xdr:colOff>
      <xdr:row>58</xdr:row>
      <xdr:rowOff>152114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168641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976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56134</xdr:rowOff>
    </xdr:from>
    <xdr:to>
      <xdr:col>41</xdr:col>
      <xdr:colOff>101600</xdr:colOff>
      <xdr:row>58</xdr:row>
      <xdr:rowOff>157734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0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148861</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09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67564</xdr:rowOff>
    </xdr:from>
    <xdr:to>
      <xdr:col>36</xdr:col>
      <xdr:colOff>165100</xdr:colOff>
      <xdr:row>58</xdr:row>
      <xdr:rowOff>169164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1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160291</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0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130632</xdr:rowOff>
    </xdr:from>
    <xdr:to>
      <xdr:col>55</xdr:col>
      <xdr:colOff>0</xdr:colOff>
      <xdr:row>77</xdr:row>
      <xdr:rowOff>134443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32282"/>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37973</xdr:rowOff>
    </xdr:from>
    <xdr:to>
      <xdr:col>50</xdr:col>
      <xdr:colOff>114300</xdr:colOff>
      <xdr:row>77</xdr:row>
      <xdr:rowOff>134443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239623"/>
          <a:ext cx="889000" cy="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37973</xdr:rowOff>
    </xdr:from>
    <xdr:to>
      <xdr:col>45</xdr:col>
      <xdr:colOff>177800</xdr:colOff>
      <xdr:row>78</xdr:row>
      <xdr:rowOff>38125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39623"/>
          <a:ext cx="889000" cy="1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7150</xdr:rowOff>
    </xdr:from>
    <xdr:to>
      <xdr:col>41</xdr:col>
      <xdr:colOff>50800</xdr:colOff>
      <xdr:row>78</xdr:row>
      <xdr:rowOff>38125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80250"/>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79832</xdr:rowOff>
    </xdr:from>
    <xdr:to>
      <xdr:col>55</xdr:col>
      <xdr:colOff>50800</xdr:colOff>
      <xdr:row>78</xdr:row>
      <xdr:rowOff>9982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8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58259</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5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83643</xdr:rowOff>
    </xdr:from>
    <xdr:to>
      <xdr:col>50</xdr:col>
      <xdr:colOff>165100</xdr:colOff>
      <xdr:row>78</xdr:row>
      <xdr:rowOff>13793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4920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37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158623</xdr:rowOff>
    </xdr:from>
    <xdr:to>
      <xdr:col>46</xdr:col>
      <xdr:colOff>38100</xdr:colOff>
      <xdr:row>77</xdr:row>
      <xdr:rowOff>88773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79900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28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158775</xdr:rowOff>
    </xdr:from>
    <xdr:to>
      <xdr:col>41</xdr:col>
      <xdr:colOff>101600</xdr:colOff>
      <xdr:row>78</xdr:row>
      <xdr:rowOff>88925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80052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5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127800</xdr:rowOff>
    </xdr:from>
    <xdr:to>
      <xdr:col>36</xdr:col>
      <xdr:colOff>165100</xdr:colOff>
      <xdr:row>78</xdr:row>
      <xdr:rowOff>57950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49077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2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134443</xdr:rowOff>
    </xdr:from>
    <xdr:to>
      <xdr:col>55</xdr:col>
      <xdr:colOff>0</xdr:colOff>
      <xdr:row>98</xdr:row>
      <xdr:rowOff>96690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65093"/>
          <a:ext cx="838200" cy="13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92935</xdr:rowOff>
    </xdr:from>
    <xdr:to>
      <xdr:col>50</xdr:col>
      <xdr:colOff>114300</xdr:colOff>
      <xdr:row>98</xdr:row>
      <xdr:rowOff>96690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895035"/>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164030</xdr:rowOff>
    </xdr:from>
    <xdr:to>
      <xdr:col>45</xdr:col>
      <xdr:colOff>177800</xdr:colOff>
      <xdr:row>98</xdr:row>
      <xdr:rowOff>92935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94680"/>
          <a:ext cx="889000" cy="10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122490</xdr:rowOff>
    </xdr:from>
    <xdr:to>
      <xdr:col>41</xdr:col>
      <xdr:colOff>50800</xdr:colOff>
      <xdr:row>97</xdr:row>
      <xdr:rowOff>164030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53140"/>
          <a:ext cx="889000" cy="4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83643</xdr:rowOff>
    </xdr:from>
    <xdr:to>
      <xdr:col>55</xdr:col>
      <xdr:colOff>50800</xdr:colOff>
      <xdr:row>98</xdr:row>
      <xdr:rowOff>13793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1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62070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45890</xdr:rowOff>
    </xdr:from>
    <xdr:to>
      <xdr:col>50</xdr:col>
      <xdr:colOff>165100</xdr:colOff>
      <xdr:row>98</xdr:row>
      <xdr:rowOff>147490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4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138617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4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42135</xdr:rowOff>
    </xdr:from>
    <xdr:to>
      <xdr:col>46</xdr:col>
      <xdr:colOff>38100</xdr:colOff>
      <xdr:row>98</xdr:row>
      <xdr:rowOff>143735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134862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3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113230</xdr:rowOff>
    </xdr:from>
    <xdr:to>
      <xdr:col>41</xdr:col>
      <xdr:colOff>101600</xdr:colOff>
      <xdr:row>98</xdr:row>
      <xdr:rowOff>43380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34507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3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71690</xdr:rowOff>
    </xdr:from>
    <xdr:to>
      <xdr:col>36</xdr:col>
      <xdr:colOff>165100</xdr:colOff>
      <xdr:row>98</xdr:row>
      <xdr:rowOff>1840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0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18367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47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29423</xdr:rowOff>
    </xdr:from>
    <xdr:to>
      <xdr:col>85</xdr:col>
      <xdr:colOff>127000</xdr:colOff>
      <xdr:row>38</xdr:row>
      <xdr:rowOff>38110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544523"/>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29423</xdr:rowOff>
    </xdr:from>
    <xdr:to>
      <xdr:col>81</xdr:col>
      <xdr:colOff>50800</xdr:colOff>
      <xdr:row>38</xdr:row>
      <xdr:rowOff>38064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544523"/>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82870</xdr:rowOff>
    </xdr:from>
    <xdr:to>
      <xdr:col>76</xdr:col>
      <xdr:colOff>114300</xdr:colOff>
      <xdr:row>38</xdr:row>
      <xdr:rowOff>38064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426520"/>
          <a:ext cx="889000" cy="1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82870</xdr:rowOff>
    </xdr:from>
    <xdr:to>
      <xdr:col>71</xdr:col>
      <xdr:colOff>177800</xdr:colOff>
      <xdr:row>38</xdr:row>
      <xdr:rowOff>23114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26520"/>
          <a:ext cx="889000" cy="1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158760</xdr:rowOff>
    </xdr:from>
    <xdr:to>
      <xdr:col>85</xdr:col>
      <xdr:colOff>177800</xdr:colOff>
      <xdr:row>38</xdr:row>
      <xdr:rowOff>88910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0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137187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8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150073</xdr:rowOff>
    </xdr:from>
    <xdr:to>
      <xdr:col>81</xdr:col>
      <xdr:colOff>101600</xdr:colOff>
      <xdr:row>38</xdr:row>
      <xdr:rowOff>80223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9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71350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8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158714</xdr:rowOff>
    </xdr:from>
    <xdr:to>
      <xdr:col>76</xdr:col>
      <xdr:colOff>165100</xdr:colOff>
      <xdr:row>38</xdr:row>
      <xdr:rowOff>88864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0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79991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9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32070</xdr:rowOff>
    </xdr:from>
    <xdr:to>
      <xdr:col>72</xdr:col>
      <xdr:colOff>38100</xdr:colOff>
      <xdr:row>37</xdr:row>
      <xdr:rowOff>133670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7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150197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15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143764</xdr:rowOff>
    </xdr:from>
    <xdr:to>
      <xdr:col>67</xdr:col>
      <xdr:colOff>101600</xdr:colOff>
      <xdr:row>38</xdr:row>
      <xdr:rowOff>73914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65041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8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111487</xdr:rowOff>
    </xdr:from>
    <xdr:to>
      <xdr:col>85</xdr:col>
      <xdr:colOff>127000</xdr:colOff>
      <xdr:row>58</xdr:row>
      <xdr:rowOff>34506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884137"/>
          <a:ext cx="838200" cy="9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7683</xdr:rowOff>
    </xdr:from>
    <xdr:to>
      <xdr:col>81</xdr:col>
      <xdr:colOff>50800</xdr:colOff>
      <xdr:row>57</xdr:row>
      <xdr:rowOff>111487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80333"/>
          <a:ext cx="889000" cy="10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7683</xdr:rowOff>
    </xdr:from>
    <xdr:to>
      <xdr:col>76</xdr:col>
      <xdr:colOff>114300</xdr:colOff>
      <xdr:row>57</xdr:row>
      <xdr:rowOff>18180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780333"/>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141224</xdr:rowOff>
    </xdr:from>
    <xdr:to>
      <xdr:col>71</xdr:col>
      <xdr:colOff>177800</xdr:colOff>
      <xdr:row>57</xdr:row>
      <xdr:rowOff>18180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228074"/>
          <a:ext cx="889000" cy="56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155156</xdr:rowOff>
    </xdr:from>
    <xdr:to>
      <xdr:col>85</xdr:col>
      <xdr:colOff>177800</xdr:colOff>
      <xdr:row>58</xdr:row>
      <xdr:rowOff>85306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2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70083</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4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60687</xdr:rowOff>
    </xdr:from>
    <xdr:to>
      <xdr:col>81</xdr:col>
      <xdr:colOff>101600</xdr:colOff>
      <xdr:row>57</xdr:row>
      <xdr:rowOff>162287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153414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2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128333</xdr:rowOff>
    </xdr:from>
    <xdr:to>
      <xdr:col>76</xdr:col>
      <xdr:colOff>165100</xdr:colOff>
      <xdr:row>57</xdr:row>
      <xdr:rowOff>58483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49610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138830</xdr:rowOff>
    </xdr:from>
    <xdr:to>
      <xdr:col>72</xdr:col>
      <xdr:colOff>38100</xdr:colOff>
      <xdr:row>57</xdr:row>
      <xdr:rowOff>68980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60107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90424</xdr:rowOff>
    </xdr:from>
    <xdr:to>
      <xdr:col>67</xdr:col>
      <xdr:colOff>101600</xdr:colOff>
      <xdr:row>54</xdr:row>
      <xdr:rowOff>20574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1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37101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895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126076</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499176"/>
          <a:ext cx="8382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114737</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87837"/>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75276</xdr:rowOff>
    </xdr:from>
    <xdr:to>
      <xdr:col>85</xdr:col>
      <xdr:colOff>177800</xdr:colOff>
      <xdr:row>79</xdr:row>
      <xdr:rowOff>5426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4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63937</xdr:rowOff>
    </xdr:from>
    <xdr:to>
      <xdr:col>67</xdr:col>
      <xdr:colOff>101600</xdr:colOff>
      <xdr:row>78</xdr:row>
      <xdr:rowOff>165537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156664</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29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46265</xdr:rowOff>
    </xdr:from>
    <xdr:to>
      <xdr:col>85</xdr:col>
      <xdr:colOff>127000</xdr:colOff>
      <xdr:row>97</xdr:row>
      <xdr:rowOff>68111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676915"/>
          <a:ext cx="838200" cy="2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68111</xdr:rowOff>
    </xdr:from>
    <xdr:to>
      <xdr:col>81</xdr:col>
      <xdr:colOff>50800</xdr:colOff>
      <xdr:row>97</xdr:row>
      <xdr:rowOff>71107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98761"/>
          <a:ext cx="889000" cy="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71107</xdr:rowOff>
    </xdr:from>
    <xdr:to>
      <xdr:col>76</xdr:col>
      <xdr:colOff>114300</xdr:colOff>
      <xdr:row>97</xdr:row>
      <xdr:rowOff>71450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7017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71450</xdr:rowOff>
    </xdr:from>
    <xdr:to>
      <xdr:col>71</xdr:col>
      <xdr:colOff>177800</xdr:colOff>
      <xdr:row>97</xdr:row>
      <xdr:rowOff>82841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702100"/>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166915</xdr:rowOff>
    </xdr:from>
    <xdr:to>
      <xdr:col>85</xdr:col>
      <xdr:colOff>177800</xdr:colOff>
      <xdr:row>97</xdr:row>
      <xdr:rowOff>97065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2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145342</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0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17311</xdr:rowOff>
    </xdr:from>
    <xdr:to>
      <xdr:col>81</xdr:col>
      <xdr:colOff>101600</xdr:colOff>
      <xdr:row>97</xdr:row>
      <xdr:rowOff>118911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4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110038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7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20307</xdr:rowOff>
    </xdr:from>
    <xdr:to>
      <xdr:col>76</xdr:col>
      <xdr:colOff>165100</xdr:colOff>
      <xdr:row>97</xdr:row>
      <xdr:rowOff>121907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5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113034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4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20650</xdr:rowOff>
    </xdr:from>
    <xdr:to>
      <xdr:col>72</xdr:col>
      <xdr:colOff>38100</xdr:colOff>
      <xdr:row>97</xdr:row>
      <xdr:rowOff>122250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113377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32041</xdr:rowOff>
    </xdr:from>
    <xdr:to>
      <xdr:col>67</xdr:col>
      <xdr:colOff>101600</xdr:colOff>
      <xdr:row>97</xdr:row>
      <xdr:rowOff>133641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6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124768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5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決算全体を見ると、農林水産業費を除く全ての項目について、類似団体平均と比べ低位となっている。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民生費は、子育て世帯臨時特別支援金給付事業等の給付金事業を実施したため、前年度と比較して増額となっている。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衛生費は、一部事務組合負担金が増となった影響で増額となっているが、現在協議中のごみ処理広域化の進展による一部事務組合の新設及びごみ処理施設の共同設置により今後も増加する可能性がある。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農林水産業費は、デジタル田園都市国家構想推進事業や農業資材価格等高騰対策支援給付金の影響で前年度と比較して増額している。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土木費は、道路維持管理工事や公園の長寿命化修繕の影響で前年度と比較して増額となっている。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教育費は、前年度に実施していた中学校校舎増築事業や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環境整備事業が終了したことが影響し、前年度と比較して減額している。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財政調整基金残高は、取崩額が大きかったため、前年度より０．１６ポイント下がったものの、平成２７年度から取り組んでいる財政構造改革の成果により、過去５年間の中では比較的高い水準を維持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実質単年度収支は、単年度収支が前年度より減少したこと、基金の取崩額が大きかったことにより赤字となった。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今後は、人口減少傾向に伴う市税の減収見込み等一般財源の確保が厳しくなっていくことが見込まれることもあり、事業の選択と集中により、健全な財政の維持を図る。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全会計において黒字であることから、連結実質赤字比率は生じていない。</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　しかしながら、公営事業に対しては基準外繰出しも行われていることから、今後は一般会計における一般財源の確保が厳しくなっている現状を鑑み、繰出基準に基づいた繰出しを行うことに努め、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22913542</v>
      </c>
      <c r="BO4" s="436"/>
      <c r="BP4" s="436"/>
      <c r="BQ4" s="436"/>
      <c r="BR4" s="436"/>
      <c r="BS4" s="436"/>
      <c r="BT4" s="436"/>
      <c r="BU4" s="437"/>
      <c r="BV4" s="435">
        <v>22744612</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5.6</v>
      </c>
      <c r="CU4" s="576"/>
      <c r="CV4" s="576"/>
      <c r="CW4" s="576"/>
      <c r="CX4" s="576"/>
      <c r="CY4" s="576"/>
      <c r="CZ4" s="576"/>
      <c r="DA4" s="577"/>
      <c r="DB4" s="575">
        <v>6.5</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22168550</v>
      </c>
      <c r="BO5" s="407"/>
      <c r="BP5" s="407"/>
      <c r="BQ5" s="407"/>
      <c r="BR5" s="407"/>
      <c r="BS5" s="407"/>
      <c r="BT5" s="407"/>
      <c r="BU5" s="408"/>
      <c r="BV5" s="406">
        <v>21839229</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88.1</v>
      </c>
      <c r="CU5" s="404"/>
      <c r="CV5" s="404"/>
      <c r="CW5" s="404"/>
      <c r="CX5" s="404"/>
      <c r="CY5" s="404"/>
      <c r="CZ5" s="404"/>
      <c r="DA5" s="405"/>
      <c r="DB5" s="403">
        <v>83.8</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744992</v>
      </c>
      <c r="BO6" s="407"/>
      <c r="BP6" s="407"/>
      <c r="BQ6" s="407"/>
      <c r="BR6" s="407"/>
      <c r="BS6" s="407"/>
      <c r="BT6" s="407"/>
      <c r="BU6" s="408"/>
      <c r="BV6" s="406">
        <v>905383</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89.7</v>
      </c>
      <c r="CU6" s="550"/>
      <c r="CV6" s="550"/>
      <c r="CW6" s="550"/>
      <c r="CX6" s="550"/>
      <c r="CY6" s="550"/>
      <c r="CZ6" s="550"/>
      <c r="DA6" s="551"/>
      <c r="DB6" s="549">
        <v>87.6</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96</v>
      </c>
      <c r="AV7" s="465"/>
      <c r="AW7" s="465"/>
      <c r="AX7" s="465"/>
      <c r="AY7" s="420" t="s">
        <v>107</v>
      </c>
      <c r="AZ7" s="421"/>
      <c r="BA7" s="421"/>
      <c r="BB7" s="421"/>
      <c r="BC7" s="421"/>
      <c r="BD7" s="421"/>
      <c r="BE7" s="421"/>
      <c r="BF7" s="421"/>
      <c r="BG7" s="421"/>
      <c r="BH7" s="421"/>
      <c r="BI7" s="421"/>
      <c r="BJ7" s="421"/>
      <c r="BK7" s="421"/>
      <c r="BL7" s="421"/>
      <c r="BM7" s="422"/>
      <c r="BN7" s="406">
        <v>96193</v>
      </c>
      <c r="BO7" s="407"/>
      <c r="BP7" s="407"/>
      <c r="BQ7" s="407"/>
      <c r="BR7" s="407"/>
      <c r="BS7" s="407"/>
      <c r="BT7" s="407"/>
      <c r="BU7" s="408"/>
      <c r="BV7" s="406">
        <v>149954</v>
      </c>
      <c r="BW7" s="407"/>
      <c r="BX7" s="407"/>
      <c r="BY7" s="407"/>
      <c r="BZ7" s="407"/>
      <c r="CA7" s="407"/>
      <c r="CB7" s="407"/>
      <c r="CC7" s="408"/>
      <c r="CD7" s="446" t="s">
        <v>108</v>
      </c>
      <c r="CE7" s="366"/>
      <c r="CF7" s="366"/>
      <c r="CG7" s="366"/>
      <c r="CH7" s="366"/>
      <c r="CI7" s="366"/>
      <c r="CJ7" s="366"/>
      <c r="CK7" s="366"/>
      <c r="CL7" s="366"/>
      <c r="CM7" s="366"/>
      <c r="CN7" s="366"/>
      <c r="CO7" s="366"/>
      <c r="CP7" s="366"/>
      <c r="CQ7" s="366"/>
      <c r="CR7" s="366"/>
      <c r="CS7" s="447"/>
      <c r="CT7" s="406">
        <v>11507546</v>
      </c>
      <c r="CU7" s="407"/>
      <c r="CV7" s="407"/>
      <c r="CW7" s="407"/>
      <c r="CX7" s="407"/>
      <c r="CY7" s="407"/>
      <c r="CZ7" s="407"/>
      <c r="DA7" s="408"/>
      <c r="DB7" s="406">
        <v>11697509</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109</v>
      </c>
      <c r="AN8" s="363"/>
      <c r="AO8" s="363"/>
      <c r="AP8" s="363"/>
      <c r="AQ8" s="363"/>
      <c r="AR8" s="363"/>
      <c r="AS8" s="363"/>
      <c r="AT8" s="364"/>
      <c r="AU8" s="464" t="s">
        <v>96</v>
      </c>
      <c r="AV8" s="465"/>
      <c r="AW8" s="465"/>
      <c r="AX8" s="465"/>
      <c r="AY8" s="420" t="s">
        <v>110</v>
      </c>
      <c r="AZ8" s="421"/>
      <c r="BA8" s="421"/>
      <c r="BB8" s="421"/>
      <c r="BC8" s="421"/>
      <c r="BD8" s="421"/>
      <c r="BE8" s="421"/>
      <c r="BF8" s="421"/>
      <c r="BG8" s="421"/>
      <c r="BH8" s="421"/>
      <c r="BI8" s="421"/>
      <c r="BJ8" s="421"/>
      <c r="BK8" s="421"/>
      <c r="BL8" s="421"/>
      <c r="BM8" s="422"/>
      <c r="BN8" s="406">
        <v>648799</v>
      </c>
      <c r="BO8" s="407"/>
      <c r="BP8" s="407"/>
      <c r="BQ8" s="407"/>
      <c r="BR8" s="407"/>
      <c r="BS8" s="407"/>
      <c r="BT8" s="407"/>
      <c r="BU8" s="408"/>
      <c r="BV8" s="406">
        <v>755429</v>
      </c>
      <c r="BW8" s="407"/>
      <c r="BX8" s="407"/>
      <c r="BY8" s="407"/>
      <c r="BZ8" s="407"/>
      <c r="CA8" s="407"/>
      <c r="CB8" s="407"/>
      <c r="CC8" s="408"/>
      <c r="CD8" s="446" t="s">
        <v>111</v>
      </c>
      <c r="CE8" s="366"/>
      <c r="CF8" s="366"/>
      <c r="CG8" s="366"/>
      <c r="CH8" s="366"/>
      <c r="CI8" s="366"/>
      <c r="CJ8" s="366"/>
      <c r="CK8" s="366"/>
      <c r="CL8" s="366"/>
      <c r="CM8" s="366"/>
      <c r="CN8" s="366"/>
      <c r="CO8" s="366"/>
      <c r="CP8" s="366"/>
      <c r="CQ8" s="366"/>
      <c r="CR8" s="366"/>
      <c r="CS8" s="447"/>
      <c r="CT8" s="509">
        <v>0.59</v>
      </c>
      <c r="CU8" s="510"/>
      <c r="CV8" s="510"/>
      <c r="CW8" s="510"/>
      <c r="CX8" s="510"/>
      <c r="CY8" s="510"/>
      <c r="CZ8" s="510"/>
      <c r="DA8" s="511"/>
      <c r="DB8" s="509">
        <v>0.59</v>
      </c>
      <c r="DC8" s="510"/>
      <c r="DD8" s="510"/>
      <c r="DE8" s="510"/>
      <c r="DF8" s="510"/>
      <c r="DG8" s="510"/>
      <c r="DH8" s="510"/>
      <c r="DI8" s="511"/>
    </row>
    <row r="9" spans="1:119" ht="18.75" customHeight="1" thickBot="1" x14ac:dyDescent="0.2">
      <c r="A9" s="175"/>
      <c r="B9" s="538" t="s">
        <v>112</v>
      </c>
      <c r="C9" s="539"/>
      <c r="D9" s="539"/>
      <c r="E9" s="539"/>
      <c r="F9" s="539"/>
      <c r="G9" s="539"/>
      <c r="H9" s="539"/>
      <c r="I9" s="539"/>
      <c r="J9" s="539"/>
      <c r="K9" s="457"/>
      <c r="L9" s="540" t="s">
        <v>113</v>
      </c>
      <c r="M9" s="541"/>
      <c r="N9" s="541"/>
      <c r="O9" s="541"/>
      <c r="P9" s="541"/>
      <c r="Q9" s="542"/>
      <c r="R9" s="543">
        <v>55579</v>
      </c>
      <c r="S9" s="544"/>
      <c r="T9" s="544"/>
      <c r="U9" s="544"/>
      <c r="V9" s="545"/>
      <c r="W9" s="475" t="s">
        <v>114</v>
      </c>
      <c r="X9" s="476"/>
      <c r="Y9" s="476"/>
      <c r="Z9" s="476"/>
      <c r="AA9" s="476"/>
      <c r="AB9" s="476"/>
      <c r="AC9" s="476"/>
      <c r="AD9" s="476"/>
      <c r="AE9" s="476"/>
      <c r="AF9" s="476"/>
      <c r="AG9" s="476"/>
      <c r="AH9" s="476"/>
      <c r="AI9" s="476"/>
      <c r="AJ9" s="476"/>
      <c r="AK9" s="476"/>
      <c r="AL9" s="546"/>
      <c r="AM9" s="463" t="s">
        <v>115</v>
      </c>
      <c r="AN9" s="363"/>
      <c r="AO9" s="363"/>
      <c r="AP9" s="363"/>
      <c r="AQ9" s="363"/>
      <c r="AR9" s="363"/>
      <c r="AS9" s="363"/>
      <c r="AT9" s="364"/>
      <c r="AU9" s="464" t="s">
        <v>96</v>
      </c>
      <c r="AV9" s="465"/>
      <c r="AW9" s="465"/>
      <c r="AX9" s="465"/>
      <c r="AY9" s="420" t="s">
        <v>116</v>
      </c>
      <c r="AZ9" s="421"/>
      <c r="BA9" s="421"/>
      <c r="BB9" s="421"/>
      <c r="BC9" s="421"/>
      <c r="BD9" s="421"/>
      <c r="BE9" s="421"/>
      <c r="BF9" s="421"/>
      <c r="BG9" s="421"/>
      <c r="BH9" s="421"/>
      <c r="BI9" s="421"/>
      <c r="BJ9" s="421"/>
      <c r="BK9" s="421"/>
      <c r="BL9" s="421"/>
      <c r="BM9" s="422"/>
      <c r="BN9" s="406">
        <v>-106630</v>
      </c>
      <c r="BO9" s="407"/>
      <c r="BP9" s="407"/>
      <c r="BQ9" s="407"/>
      <c r="BR9" s="407"/>
      <c r="BS9" s="407"/>
      <c r="BT9" s="407"/>
      <c r="BU9" s="408"/>
      <c r="BV9" s="406">
        <v>222241</v>
      </c>
      <c r="BW9" s="407"/>
      <c r="BX9" s="407"/>
      <c r="BY9" s="407"/>
      <c r="BZ9" s="407"/>
      <c r="CA9" s="407"/>
      <c r="CB9" s="407"/>
      <c r="CC9" s="408"/>
      <c r="CD9" s="446" t="s">
        <v>117</v>
      </c>
      <c r="CE9" s="366"/>
      <c r="CF9" s="366"/>
      <c r="CG9" s="366"/>
      <c r="CH9" s="366"/>
      <c r="CI9" s="366"/>
      <c r="CJ9" s="366"/>
      <c r="CK9" s="366"/>
      <c r="CL9" s="366"/>
      <c r="CM9" s="366"/>
      <c r="CN9" s="366"/>
      <c r="CO9" s="366"/>
      <c r="CP9" s="366"/>
      <c r="CQ9" s="366"/>
      <c r="CR9" s="366"/>
      <c r="CS9" s="447"/>
      <c r="CT9" s="403">
        <v>9.8000000000000007</v>
      </c>
      <c r="CU9" s="404"/>
      <c r="CV9" s="404"/>
      <c r="CW9" s="404"/>
      <c r="CX9" s="404"/>
      <c r="CY9" s="404"/>
      <c r="CZ9" s="404"/>
      <c r="DA9" s="405"/>
      <c r="DB9" s="403">
        <v>10.1</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118</v>
      </c>
      <c r="M10" s="363"/>
      <c r="N10" s="363"/>
      <c r="O10" s="363"/>
      <c r="P10" s="363"/>
      <c r="Q10" s="364"/>
      <c r="R10" s="359">
        <v>55463</v>
      </c>
      <c r="S10" s="360"/>
      <c r="T10" s="360"/>
      <c r="U10" s="360"/>
      <c r="V10" s="419"/>
      <c r="W10" s="547"/>
      <c r="X10" s="357"/>
      <c r="Y10" s="357"/>
      <c r="Z10" s="357"/>
      <c r="AA10" s="357"/>
      <c r="AB10" s="357"/>
      <c r="AC10" s="357"/>
      <c r="AD10" s="357"/>
      <c r="AE10" s="357"/>
      <c r="AF10" s="357"/>
      <c r="AG10" s="357"/>
      <c r="AH10" s="357"/>
      <c r="AI10" s="357"/>
      <c r="AJ10" s="357"/>
      <c r="AK10" s="357"/>
      <c r="AL10" s="548"/>
      <c r="AM10" s="463" t="s">
        <v>119</v>
      </c>
      <c r="AN10" s="363"/>
      <c r="AO10" s="363"/>
      <c r="AP10" s="363"/>
      <c r="AQ10" s="363"/>
      <c r="AR10" s="363"/>
      <c r="AS10" s="363"/>
      <c r="AT10" s="364"/>
      <c r="AU10" s="464" t="s">
        <v>96</v>
      </c>
      <c r="AV10" s="465"/>
      <c r="AW10" s="465"/>
      <c r="AX10" s="465"/>
      <c r="AY10" s="420" t="s">
        <v>120</v>
      </c>
      <c r="AZ10" s="421"/>
      <c r="BA10" s="421"/>
      <c r="BB10" s="421"/>
      <c r="BC10" s="421"/>
      <c r="BD10" s="421"/>
      <c r="BE10" s="421"/>
      <c r="BF10" s="421"/>
      <c r="BG10" s="421"/>
      <c r="BH10" s="421"/>
      <c r="BI10" s="421"/>
      <c r="BJ10" s="421"/>
      <c r="BK10" s="421"/>
      <c r="BL10" s="421"/>
      <c r="BM10" s="422"/>
      <c r="BN10" s="406">
        <v>745384</v>
      </c>
      <c r="BO10" s="407"/>
      <c r="BP10" s="407"/>
      <c r="BQ10" s="407"/>
      <c r="BR10" s="407"/>
      <c r="BS10" s="407"/>
      <c r="BT10" s="407"/>
      <c r="BU10" s="408"/>
      <c r="BV10" s="406">
        <v>783158</v>
      </c>
      <c r="BW10" s="407"/>
      <c r="BX10" s="407"/>
      <c r="BY10" s="407"/>
      <c r="BZ10" s="407"/>
      <c r="CA10" s="407"/>
      <c r="CB10" s="407"/>
      <c r="CC10" s="408"/>
      <c r="CD10" s="181" t="s">
        <v>121</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7"/>
      <c r="L11" s="367" t="s">
        <v>122</v>
      </c>
      <c r="M11" s="368"/>
      <c r="N11" s="368"/>
      <c r="O11" s="368"/>
      <c r="P11" s="368"/>
      <c r="Q11" s="369"/>
      <c r="R11" s="535" t="s">
        <v>123</v>
      </c>
      <c r="S11" s="536"/>
      <c r="T11" s="536"/>
      <c r="U11" s="536"/>
      <c r="V11" s="537"/>
      <c r="W11" s="547"/>
      <c r="X11" s="357"/>
      <c r="Y11" s="357"/>
      <c r="Z11" s="357"/>
      <c r="AA11" s="357"/>
      <c r="AB11" s="357"/>
      <c r="AC11" s="357"/>
      <c r="AD11" s="357"/>
      <c r="AE11" s="357"/>
      <c r="AF11" s="357"/>
      <c r="AG11" s="357"/>
      <c r="AH11" s="357"/>
      <c r="AI11" s="357"/>
      <c r="AJ11" s="357"/>
      <c r="AK11" s="357"/>
      <c r="AL11" s="548"/>
      <c r="AM11" s="463" t="s">
        <v>124</v>
      </c>
      <c r="AN11" s="363"/>
      <c r="AO11" s="363"/>
      <c r="AP11" s="363"/>
      <c r="AQ11" s="363"/>
      <c r="AR11" s="363"/>
      <c r="AS11" s="363"/>
      <c r="AT11" s="364"/>
      <c r="AU11" s="464" t="s">
        <v>96</v>
      </c>
      <c r="AV11" s="465"/>
      <c r="AW11" s="465"/>
      <c r="AX11" s="465"/>
      <c r="AY11" s="420" t="s">
        <v>125</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126</v>
      </c>
      <c r="CE11" s="366"/>
      <c r="CF11" s="366"/>
      <c r="CG11" s="366"/>
      <c r="CH11" s="366"/>
      <c r="CI11" s="366"/>
      <c r="CJ11" s="366"/>
      <c r="CK11" s="366"/>
      <c r="CL11" s="366"/>
      <c r="CM11" s="366"/>
      <c r="CN11" s="366"/>
      <c r="CO11" s="366"/>
      <c r="CP11" s="366"/>
      <c r="CQ11" s="366"/>
      <c r="CR11" s="366"/>
      <c r="CS11" s="447"/>
      <c r="CT11" s="509" t="s">
        <v>127</v>
      </c>
      <c r="CU11" s="510"/>
      <c r="CV11" s="510"/>
      <c r="CW11" s="510"/>
      <c r="CX11" s="510"/>
      <c r="CY11" s="510"/>
      <c r="CZ11" s="510"/>
      <c r="DA11" s="511"/>
      <c r="DB11" s="509" t="s">
        <v>127</v>
      </c>
      <c r="DC11" s="510"/>
      <c r="DD11" s="510"/>
      <c r="DE11" s="510"/>
      <c r="DF11" s="510"/>
      <c r="DG11" s="510"/>
      <c r="DH11" s="510"/>
      <c r="DI11" s="511"/>
    </row>
    <row r="12" spans="1:119" ht="18.75" customHeight="1" x14ac:dyDescent="0.15">
      <c r="A12" s="175"/>
      <c r="B12" s="512" t="s">
        <v>128</v>
      </c>
      <c r="C12" s="513"/>
      <c r="D12" s="513"/>
      <c r="E12" s="513"/>
      <c r="F12" s="513"/>
      <c r="G12" s="513"/>
      <c r="H12" s="513"/>
      <c r="I12" s="513"/>
      <c r="J12" s="513"/>
      <c r="K12" s="514"/>
      <c r="L12" s="521" t="s">
        <v>129</v>
      </c>
      <c r="M12" s="522"/>
      <c r="N12" s="522"/>
      <c r="O12" s="522"/>
      <c r="P12" s="522"/>
      <c r="Q12" s="523"/>
      <c r="R12" s="524">
        <v>55273</v>
      </c>
      <c r="S12" s="525"/>
      <c r="T12" s="525"/>
      <c r="U12" s="525"/>
      <c r="V12" s="526"/>
      <c r="W12" s="527" t="s">
        <v>1</v>
      </c>
      <c r="X12" s="465"/>
      <c r="Y12" s="465"/>
      <c r="Z12" s="465"/>
      <c r="AA12" s="465"/>
      <c r="AB12" s="528"/>
      <c r="AC12" s="529" t="s">
        <v>130</v>
      </c>
      <c r="AD12" s="530"/>
      <c r="AE12" s="530"/>
      <c r="AF12" s="530"/>
      <c r="AG12" s="531"/>
      <c r="AH12" s="529" t="s">
        <v>131</v>
      </c>
      <c r="AI12" s="530"/>
      <c r="AJ12" s="530"/>
      <c r="AK12" s="530"/>
      <c r="AL12" s="532"/>
      <c r="AM12" s="463" t="s">
        <v>132</v>
      </c>
      <c r="AN12" s="363"/>
      <c r="AO12" s="363"/>
      <c r="AP12" s="363"/>
      <c r="AQ12" s="363"/>
      <c r="AR12" s="363"/>
      <c r="AS12" s="363"/>
      <c r="AT12" s="364"/>
      <c r="AU12" s="464" t="s">
        <v>133</v>
      </c>
      <c r="AV12" s="465"/>
      <c r="AW12" s="465"/>
      <c r="AX12" s="465"/>
      <c r="AY12" s="420" t="s">
        <v>134</v>
      </c>
      <c r="AZ12" s="421"/>
      <c r="BA12" s="421"/>
      <c r="BB12" s="421"/>
      <c r="BC12" s="421"/>
      <c r="BD12" s="421"/>
      <c r="BE12" s="421"/>
      <c r="BF12" s="421"/>
      <c r="BG12" s="421"/>
      <c r="BH12" s="421"/>
      <c r="BI12" s="421"/>
      <c r="BJ12" s="421"/>
      <c r="BK12" s="421"/>
      <c r="BL12" s="421"/>
      <c r="BM12" s="422"/>
      <c r="BN12" s="406">
        <v>799966</v>
      </c>
      <c r="BO12" s="407"/>
      <c r="BP12" s="407"/>
      <c r="BQ12" s="407"/>
      <c r="BR12" s="407"/>
      <c r="BS12" s="407"/>
      <c r="BT12" s="407"/>
      <c r="BU12" s="408"/>
      <c r="BV12" s="406">
        <v>270231</v>
      </c>
      <c r="BW12" s="407"/>
      <c r="BX12" s="407"/>
      <c r="BY12" s="407"/>
      <c r="BZ12" s="407"/>
      <c r="CA12" s="407"/>
      <c r="CB12" s="407"/>
      <c r="CC12" s="408"/>
      <c r="CD12" s="446" t="s">
        <v>135</v>
      </c>
      <c r="CE12" s="366"/>
      <c r="CF12" s="366"/>
      <c r="CG12" s="366"/>
      <c r="CH12" s="366"/>
      <c r="CI12" s="366"/>
      <c r="CJ12" s="366"/>
      <c r="CK12" s="366"/>
      <c r="CL12" s="366"/>
      <c r="CM12" s="366"/>
      <c r="CN12" s="366"/>
      <c r="CO12" s="366"/>
      <c r="CP12" s="366"/>
      <c r="CQ12" s="366"/>
      <c r="CR12" s="366"/>
      <c r="CS12" s="447"/>
      <c r="CT12" s="509" t="s">
        <v>136</v>
      </c>
      <c r="CU12" s="510"/>
      <c r="CV12" s="510"/>
      <c r="CW12" s="510"/>
      <c r="CX12" s="510"/>
      <c r="CY12" s="510"/>
      <c r="CZ12" s="510"/>
      <c r="DA12" s="511"/>
      <c r="DB12" s="509" t="s">
        <v>136</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90"/>
      <c r="M13" s="490" t="s">
        <v>137</v>
      </c>
      <c r="N13" s="491"/>
      <c r="O13" s="491"/>
      <c r="P13" s="491"/>
      <c r="Q13" s="492"/>
      <c r="R13" s="493">
        <v>55039</v>
      </c>
      <c r="S13" s="494"/>
      <c r="T13" s="494"/>
      <c r="U13" s="494"/>
      <c r="V13" s="495"/>
      <c r="W13" s="496" t="s">
        <v>138</v>
      </c>
      <c r="X13" s="392"/>
      <c r="Y13" s="392"/>
      <c r="Z13" s="392"/>
      <c r="AA13" s="392"/>
      <c r="AB13" s="393"/>
      <c r="AC13" s="359">
        <v>1336</v>
      </c>
      <c r="AD13" s="360"/>
      <c r="AE13" s="360"/>
      <c r="AF13" s="360"/>
      <c r="AG13" s="361"/>
      <c r="AH13" s="359">
        <v>1399</v>
      </c>
      <c r="AI13" s="360"/>
      <c r="AJ13" s="360"/>
      <c r="AK13" s="360"/>
      <c r="AL13" s="419"/>
      <c r="AM13" s="463" t="s">
        <v>139</v>
      </c>
      <c r="AN13" s="363"/>
      <c r="AO13" s="363"/>
      <c r="AP13" s="363"/>
      <c r="AQ13" s="363"/>
      <c r="AR13" s="363"/>
      <c r="AS13" s="363"/>
      <c r="AT13" s="364"/>
      <c r="AU13" s="464" t="s">
        <v>133</v>
      </c>
      <c r="AV13" s="465"/>
      <c r="AW13" s="465"/>
      <c r="AX13" s="465"/>
      <c r="AY13" s="420" t="s">
        <v>140</v>
      </c>
      <c r="AZ13" s="421"/>
      <c r="BA13" s="421"/>
      <c r="BB13" s="421"/>
      <c r="BC13" s="421"/>
      <c r="BD13" s="421"/>
      <c r="BE13" s="421"/>
      <c r="BF13" s="421"/>
      <c r="BG13" s="421"/>
      <c r="BH13" s="421"/>
      <c r="BI13" s="421"/>
      <c r="BJ13" s="421"/>
      <c r="BK13" s="421"/>
      <c r="BL13" s="421"/>
      <c r="BM13" s="422"/>
      <c r="BN13" s="406">
        <v>-161212</v>
      </c>
      <c r="BO13" s="407"/>
      <c r="BP13" s="407"/>
      <c r="BQ13" s="407"/>
      <c r="BR13" s="407"/>
      <c r="BS13" s="407"/>
      <c r="BT13" s="407"/>
      <c r="BU13" s="408"/>
      <c r="BV13" s="406">
        <v>735168</v>
      </c>
      <c r="BW13" s="407"/>
      <c r="BX13" s="407"/>
      <c r="BY13" s="407"/>
      <c r="BZ13" s="407"/>
      <c r="CA13" s="407"/>
      <c r="CB13" s="407"/>
      <c r="CC13" s="408"/>
      <c r="CD13" s="446" t="s">
        <v>141</v>
      </c>
      <c r="CE13" s="366"/>
      <c r="CF13" s="366"/>
      <c r="CG13" s="366"/>
      <c r="CH13" s="366"/>
      <c r="CI13" s="366"/>
      <c r="CJ13" s="366"/>
      <c r="CK13" s="366"/>
      <c r="CL13" s="366"/>
      <c r="CM13" s="366"/>
      <c r="CN13" s="366"/>
      <c r="CO13" s="366"/>
      <c r="CP13" s="366"/>
      <c r="CQ13" s="366"/>
      <c r="CR13" s="366"/>
      <c r="CS13" s="447"/>
      <c r="CT13" s="403">
        <v>6.2</v>
      </c>
      <c r="CU13" s="404"/>
      <c r="CV13" s="404"/>
      <c r="CW13" s="404"/>
      <c r="CX13" s="404"/>
      <c r="CY13" s="404"/>
      <c r="CZ13" s="404"/>
      <c r="DA13" s="405"/>
      <c r="DB13" s="403">
        <v>6.1</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142</v>
      </c>
      <c r="M14" s="533"/>
      <c r="N14" s="533"/>
      <c r="O14" s="533"/>
      <c r="P14" s="533"/>
      <c r="Q14" s="534"/>
      <c r="R14" s="493">
        <v>55642</v>
      </c>
      <c r="S14" s="494"/>
      <c r="T14" s="494"/>
      <c r="U14" s="494"/>
      <c r="V14" s="495"/>
      <c r="W14" s="497"/>
      <c r="X14" s="395"/>
      <c r="Y14" s="395"/>
      <c r="Z14" s="395"/>
      <c r="AA14" s="395"/>
      <c r="AB14" s="396"/>
      <c r="AC14" s="486">
        <v>4.8</v>
      </c>
      <c r="AD14" s="487"/>
      <c r="AE14" s="487"/>
      <c r="AF14" s="487"/>
      <c r="AG14" s="488"/>
      <c r="AH14" s="486">
        <v>5.0999999999999996</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143</v>
      </c>
      <c r="CE14" s="444"/>
      <c r="CF14" s="444"/>
      <c r="CG14" s="444"/>
      <c r="CH14" s="444"/>
      <c r="CI14" s="444"/>
      <c r="CJ14" s="444"/>
      <c r="CK14" s="444"/>
      <c r="CL14" s="444"/>
      <c r="CM14" s="444"/>
      <c r="CN14" s="444"/>
      <c r="CO14" s="444"/>
      <c r="CP14" s="444"/>
      <c r="CQ14" s="444"/>
      <c r="CR14" s="444"/>
      <c r="CS14" s="445"/>
      <c r="CT14" s="503">
        <v>34.4</v>
      </c>
      <c r="CU14" s="504"/>
      <c r="CV14" s="504"/>
      <c r="CW14" s="504"/>
      <c r="CX14" s="504"/>
      <c r="CY14" s="504"/>
      <c r="CZ14" s="504"/>
      <c r="DA14" s="505"/>
      <c r="DB14" s="503">
        <v>40.4</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90"/>
      <c r="M15" s="490" t="s">
        <v>137</v>
      </c>
      <c r="N15" s="491"/>
      <c r="O15" s="491"/>
      <c r="P15" s="491"/>
      <c r="Q15" s="492"/>
      <c r="R15" s="493">
        <v>55413</v>
      </c>
      <c r="S15" s="494"/>
      <c r="T15" s="494"/>
      <c r="U15" s="494"/>
      <c r="V15" s="495"/>
      <c r="W15" s="496" t="s">
        <v>144</v>
      </c>
      <c r="X15" s="392"/>
      <c r="Y15" s="392"/>
      <c r="Z15" s="392"/>
      <c r="AA15" s="392"/>
      <c r="AB15" s="393"/>
      <c r="AC15" s="359">
        <v>6075</v>
      </c>
      <c r="AD15" s="360"/>
      <c r="AE15" s="360"/>
      <c r="AF15" s="360"/>
      <c r="AG15" s="361"/>
      <c r="AH15" s="359">
        <v>6100</v>
      </c>
      <c r="AI15" s="360"/>
      <c r="AJ15" s="360"/>
      <c r="AK15" s="360"/>
      <c r="AL15" s="419"/>
      <c r="AM15" s="463"/>
      <c r="AN15" s="363"/>
      <c r="AO15" s="363"/>
      <c r="AP15" s="363"/>
      <c r="AQ15" s="363"/>
      <c r="AR15" s="363"/>
      <c r="AS15" s="363"/>
      <c r="AT15" s="364"/>
      <c r="AU15" s="464"/>
      <c r="AV15" s="465"/>
      <c r="AW15" s="465"/>
      <c r="AX15" s="465"/>
      <c r="AY15" s="432" t="s">
        <v>145</v>
      </c>
      <c r="AZ15" s="433"/>
      <c r="BA15" s="433"/>
      <c r="BB15" s="433"/>
      <c r="BC15" s="433"/>
      <c r="BD15" s="433"/>
      <c r="BE15" s="433"/>
      <c r="BF15" s="433"/>
      <c r="BG15" s="433"/>
      <c r="BH15" s="433"/>
      <c r="BI15" s="433"/>
      <c r="BJ15" s="433"/>
      <c r="BK15" s="433"/>
      <c r="BL15" s="433"/>
      <c r="BM15" s="434"/>
      <c r="BN15" s="435">
        <v>5746968</v>
      </c>
      <c r="BO15" s="436"/>
      <c r="BP15" s="436"/>
      <c r="BQ15" s="436"/>
      <c r="BR15" s="436"/>
      <c r="BS15" s="436"/>
      <c r="BT15" s="436"/>
      <c r="BU15" s="437"/>
      <c r="BV15" s="435">
        <v>5638982</v>
      </c>
      <c r="BW15" s="436"/>
      <c r="BX15" s="436"/>
      <c r="BY15" s="436"/>
      <c r="BZ15" s="436"/>
      <c r="CA15" s="436"/>
      <c r="CB15" s="436"/>
      <c r="CC15" s="437"/>
      <c r="CD15" s="506" t="s">
        <v>146</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5"/>
      <c r="C16" s="516"/>
      <c r="D16" s="516"/>
      <c r="E16" s="516"/>
      <c r="F16" s="516"/>
      <c r="G16" s="516"/>
      <c r="H16" s="516"/>
      <c r="I16" s="516"/>
      <c r="J16" s="516"/>
      <c r="K16" s="517"/>
      <c r="L16" s="480" t="s">
        <v>147</v>
      </c>
      <c r="M16" s="481"/>
      <c r="N16" s="481"/>
      <c r="O16" s="481"/>
      <c r="P16" s="481"/>
      <c r="Q16" s="482"/>
      <c r="R16" s="483" t="s">
        <v>148</v>
      </c>
      <c r="S16" s="484"/>
      <c r="T16" s="484"/>
      <c r="U16" s="484"/>
      <c r="V16" s="485"/>
      <c r="W16" s="497"/>
      <c r="X16" s="395"/>
      <c r="Y16" s="395"/>
      <c r="Z16" s="395"/>
      <c r="AA16" s="395"/>
      <c r="AB16" s="396"/>
      <c r="AC16" s="486">
        <v>21.7</v>
      </c>
      <c r="AD16" s="487"/>
      <c r="AE16" s="487"/>
      <c r="AF16" s="487"/>
      <c r="AG16" s="488"/>
      <c r="AH16" s="486">
        <v>22.4</v>
      </c>
      <c r="AI16" s="487"/>
      <c r="AJ16" s="487"/>
      <c r="AK16" s="487"/>
      <c r="AL16" s="489"/>
      <c r="AM16" s="463"/>
      <c r="AN16" s="363"/>
      <c r="AO16" s="363"/>
      <c r="AP16" s="363"/>
      <c r="AQ16" s="363"/>
      <c r="AR16" s="363"/>
      <c r="AS16" s="363"/>
      <c r="AT16" s="364"/>
      <c r="AU16" s="464"/>
      <c r="AV16" s="465"/>
      <c r="AW16" s="465"/>
      <c r="AX16" s="465"/>
      <c r="AY16" s="420" t="s">
        <v>149</v>
      </c>
      <c r="AZ16" s="421"/>
      <c r="BA16" s="421"/>
      <c r="BB16" s="421"/>
      <c r="BC16" s="421"/>
      <c r="BD16" s="421"/>
      <c r="BE16" s="421"/>
      <c r="BF16" s="421"/>
      <c r="BG16" s="421"/>
      <c r="BH16" s="421"/>
      <c r="BI16" s="421"/>
      <c r="BJ16" s="421"/>
      <c r="BK16" s="421"/>
      <c r="BL16" s="421"/>
      <c r="BM16" s="422"/>
      <c r="BN16" s="406">
        <v>9930662</v>
      </c>
      <c r="BO16" s="407"/>
      <c r="BP16" s="407"/>
      <c r="BQ16" s="407"/>
      <c r="BR16" s="407"/>
      <c r="BS16" s="407"/>
      <c r="BT16" s="407"/>
      <c r="BU16" s="408"/>
      <c r="BV16" s="406">
        <v>9595495</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94"/>
      <c r="M17" s="499" t="s">
        <v>150</v>
      </c>
      <c r="N17" s="500"/>
      <c r="O17" s="500"/>
      <c r="P17" s="500"/>
      <c r="Q17" s="501"/>
      <c r="R17" s="483" t="s">
        <v>151</v>
      </c>
      <c r="S17" s="484"/>
      <c r="T17" s="484"/>
      <c r="U17" s="484"/>
      <c r="V17" s="485"/>
      <c r="W17" s="496" t="s">
        <v>152</v>
      </c>
      <c r="X17" s="392"/>
      <c r="Y17" s="392"/>
      <c r="Z17" s="392"/>
      <c r="AA17" s="392"/>
      <c r="AB17" s="393"/>
      <c r="AC17" s="359">
        <v>20592</v>
      </c>
      <c r="AD17" s="360"/>
      <c r="AE17" s="360"/>
      <c r="AF17" s="360"/>
      <c r="AG17" s="361"/>
      <c r="AH17" s="359">
        <v>19792</v>
      </c>
      <c r="AI17" s="360"/>
      <c r="AJ17" s="360"/>
      <c r="AK17" s="360"/>
      <c r="AL17" s="419"/>
      <c r="AM17" s="463"/>
      <c r="AN17" s="363"/>
      <c r="AO17" s="363"/>
      <c r="AP17" s="363"/>
      <c r="AQ17" s="363"/>
      <c r="AR17" s="363"/>
      <c r="AS17" s="363"/>
      <c r="AT17" s="364"/>
      <c r="AU17" s="464"/>
      <c r="AV17" s="465"/>
      <c r="AW17" s="465"/>
      <c r="AX17" s="465"/>
      <c r="AY17" s="420" t="s">
        <v>153</v>
      </c>
      <c r="AZ17" s="421"/>
      <c r="BA17" s="421"/>
      <c r="BB17" s="421"/>
      <c r="BC17" s="421"/>
      <c r="BD17" s="421"/>
      <c r="BE17" s="421"/>
      <c r="BF17" s="421"/>
      <c r="BG17" s="421"/>
      <c r="BH17" s="421"/>
      <c r="BI17" s="421"/>
      <c r="BJ17" s="421"/>
      <c r="BK17" s="421"/>
      <c r="BL17" s="421"/>
      <c r="BM17" s="422"/>
      <c r="BN17" s="406">
        <v>7104857</v>
      </c>
      <c r="BO17" s="407"/>
      <c r="BP17" s="407"/>
      <c r="BQ17" s="407"/>
      <c r="BR17" s="407"/>
      <c r="BS17" s="407"/>
      <c r="BT17" s="407"/>
      <c r="BU17" s="408"/>
      <c r="BV17" s="406">
        <v>7039456</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154</v>
      </c>
      <c r="C18" s="457"/>
      <c r="D18" s="457"/>
      <c r="E18" s="458"/>
      <c r="F18" s="458"/>
      <c r="G18" s="458"/>
      <c r="H18" s="458"/>
      <c r="I18" s="458"/>
      <c r="J18" s="458"/>
      <c r="K18" s="458"/>
      <c r="L18" s="459">
        <v>182.46</v>
      </c>
      <c r="M18" s="459"/>
      <c r="N18" s="459"/>
      <c r="O18" s="459"/>
      <c r="P18" s="459"/>
      <c r="Q18" s="459"/>
      <c r="R18" s="460"/>
      <c r="S18" s="460"/>
      <c r="T18" s="460"/>
      <c r="U18" s="460"/>
      <c r="V18" s="461"/>
      <c r="W18" s="477"/>
      <c r="X18" s="478"/>
      <c r="Y18" s="478"/>
      <c r="Z18" s="478"/>
      <c r="AA18" s="478"/>
      <c r="AB18" s="502"/>
      <c r="AC18" s="376">
        <v>73.5</v>
      </c>
      <c r="AD18" s="377"/>
      <c r="AE18" s="377"/>
      <c r="AF18" s="377"/>
      <c r="AG18" s="462"/>
      <c r="AH18" s="376">
        <v>72.5</v>
      </c>
      <c r="AI18" s="377"/>
      <c r="AJ18" s="377"/>
      <c r="AK18" s="377"/>
      <c r="AL18" s="378"/>
      <c r="AM18" s="463"/>
      <c r="AN18" s="363"/>
      <c r="AO18" s="363"/>
      <c r="AP18" s="363"/>
      <c r="AQ18" s="363"/>
      <c r="AR18" s="363"/>
      <c r="AS18" s="363"/>
      <c r="AT18" s="364"/>
      <c r="AU18" s="464"/>
      <c r="AV18" s="465"/>
      <c r="AW18" s="465"/>
      <c r="AX18" s="465"/>
      <c r="AY18" s="420" t="s">
        <v>155</v>
      </c>
      <c r="AZ18" s="421"/>
      <c r="BA18" s="421"/>
      <c r="BB18" s="421"/>
      <c r="BC18" s="421"/>
      <c r="BD18" s="421"/>
      <c r="BE18" s="421"/>
      <c r="BF18" s="421"/>
      <c r="BG18" s="421"/>
      <c r="BH18" s="421"/>
      <c r="BI18" s="421"/>
      <c r="BJ18" s="421"/>
      <c r="BK18" s="421"/>
      <c r="BL18" s="421"/>
      <c r="BM18" s="422"/>
      <c r="BN18" s="406">
        <v>10367495</v>
      </c>
      <c r="BO18" s="407"/>
      <c r="BP18" s="407"/>
      <c r="BQ18" s="407"/>
      <c r="BR18" s="407"/>
      <c r="BS18" s="407"/>
      <c r="BT18" s="407"/>
      <c r="BU18" s="408"/>
      <c r="BV18" s="406">
        <v>9781649</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156</v>
      </c>
      <c r="C19" s="457"/>
      <c r="D19" s="457"/>
      <c r="E19" s="458"/>
      <c r="F19" s="458"/>
      <c r="G19" s="458"/>
      <c r="H19" s="458"/>
      <c r="I19" s="458"/>
      <c r="J19" s="458"/>
      <c r="K19" s="458"/>
      <c r="L19" s="466">
        <v>305</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157</v>
      </c>
      <c r="AZ19" s="421"/>
      <c r="BA19" s="421"/>
      <c r="BB19" s="421"/>
      <c r="BC19" s="421"/>
      <c r="BD19" s="421"/>
      <c r="BE19" s="421"/>
      <c r="BF19" s="421"/>
      <c r="BG19" s="421"/>
      <c r="BH19" s="421"/>
      <c r="BI19" s="421"/>
      <c r="BJ19" s="421"/>
      <c r="BK19" s="421"/>
      <c r="BL19" s="421"/>
      <c r="BM19" s="422"/>
      <c r="BN19" s="406">
        <v>15101447</v>
      </c>
      <c r="BO19" s="407"/>
      <c r="BP19" s="407"/>
      <c r="BQ19" s="407"/>
      <c r="BR19" s="407"/>
      <c r="BS19" s="407"/>
      <c r="BT19" s="407"/>
      <c r="BU19" s="408"/>
      <c r="BV19" s="406">
        <v>13840356</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158</v>
      </c>
      <c r="C20" s="457"/>
      <c r="D20" s="457"/>
      <c r="E20" s="458"/>
      <c r="F20" s="458"/>
      <c r="G20" s="458"/>
      <c r="H20" s="458"/>
      <c r="I20" s="458"/>
      <c r="J20" s="458"/>
      <c r="K20" s="458"/>
      <c r="L20" s="466">
        <v>21709</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159</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160</v>
      </c>
      <c r="C22" s="383"/>
      <c r="D22" s="384"/>
      <c r="E22" s="391" t="s">
        <v>1</v>
      </c>
      <c r="F22" s="392"/>
      <c r="G22" s="392"/>
      <c r="H22" s="392"/>
      <c r="I22" s="392"/>
      <c r="J22" s="392"/>
      <c r="K22" s="393"/>
      <c r="L22" s="391" t="s">
        <v>161</v>
      </c>
      <c r="M22" s="392"/>
      <c r="N22" s="392"/>
      <c r="O22" s="392"/>
      <c r="P22" s="393"/>
      <c r="Q22" s="397" t="s">
        <v>162</v>
      </c>
      <c r="R22" s="398"/>
      <c r="S22" s="398"/>
      <c r="T22" s="398"/>
      <c r="U22" s="398"/>
      <c r="V22" s="399"/>
      <c r="W22" s="448" t="s">
        <v>163</v>
      </c>
      <c r="X22" s="383"/>
      <c r="Y22" s="384"/>
      <c r="Z22" s="391" t="s">
        <v>1</v>
      </c>
      <c r="AA22" s="392"/>
      <c r="AB22" s="392"/>
      <c r="AC22" s="392"/>
      <c r="AD22" s="392"/>
      <c r="AE22" s="392"/>
      <c r="AF22" s="392"/>
      <c r="AG22" s="393"/>
      <c r="AH22" s="409" t="s">
        <v>164</v>
      </c>
      <c r="AI22" s="392"/>
      <c r="AJ22" s="392"/>
      <c r="AK22" s="392"/>
      <c r="AL22" s="393"/>
      <c r="AM22" s="409" t="s">
        <v>165</v>
      </c>
      <c r="AN22" s="410"/>
      <c r="AO22" s="410"/>
      <c r="AP22" s="410"/>
      <c r="AQ22" s="410"/>
      <c r="AR22" s="411"/>
      <c r="AS22" s="397" t="s">
        <v>162</v>
      </c>
      <c r="AT22" s="398"/>
      <c r="AU22" s="398"/>
      <c r="AV22" s="398"/>
      <c r="AW22" s="398"/>
      <c r="AX22" s="415"/>
      <c r="AY22" s="432" t="s">
        <v>166</v>
      </c>
      <c r="AZ22" s="433"/>
      <c r="BA22" s="433"/>
      <c r="BB22" s="433"/>
      <c r="BC22" s="433"/>
      <c r="BD22" s="433"/>
      <c r="BE22" s="433"/>
      <c r="BF22" s="433"/>
      <c r="BG22" s="433"/>
      <c r="BH22" s="433"/>
      <c r="BI22" s="433"/>
      <c r="BJ22" s="433"/>
      <c r="BK22" s="433"/>
      <c r="BL22" s="433"/>
      <c r="BM22" s="434"/>
      <c r="BN22" s="435">
        <v>17596529</v>
      </c>
      <c r="BO22" s="436"/>
      <c r="BP22" s="436"/>
      <c r="BQ22" s="436"/>
      <c r="BR22" s="436"/>
      <c r="BS22" s="436"/>
      <c r="BT22" s="436"/>
      <c r="BU22" s="437"/>
      <c r="BV22" s="435">
        <v>18317741</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167</v>
      </c>
      <c r="AZ23" s="421"/>
      <c r="BA23" s="421"/>
      <c r="BB23" s="421"/>
      <c r="BC23" s="421"/>
      <c r="BD23" s="421"/>
      <c r="BE23" s="421"/>
      <c r="BF23" s="421"/>
      <c r="BG23" s="421"/>
      <c r="BH23" s="421"/>
      <c r="BI23" s="421"/>
      <c r="BJ23" s="421"/>
      <c r="BK23" s="421"/>
      <c r="BL23" s="421"/>
      <c r="BM23" s="422"/>
      <c r="BN23" s="406">
        <v>14830404</v>
      </c>
      <c r="BO23" s="407"/>
      <c r="BP23" s="407"/>
      <c r="BQ23" s="407"/>
      <c r="BR23" s="407"/>
      <c r="BS23" s="407"/>
      <c r="BT23" s="407"/>
      <c r="BU23" s="408"/>
      <c r="BV23" s="406">
        <v>15358969</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168</v>
      </c>
      <c r="F24" s="363"/>
      <c r="G24" s="363"/>
      <c r="H24" s="363"/>
      <c r="I24" s="363"/>
      <c r="J24" s="363"/>
      <c r="K24" s="364"/>
      <c r="L24" s="359">
        <v>1</v>
      </c>
      <c r="M24" s="360"/>
      <c r="N24" s="360"/>
      <c r="O24" s="360"/>
      <c r="P24" s="361"/>
      <c r="Q24" s="359">
        <v>7730</v>
      </c>
      <c r="R24" s="360"/>
      <c r="S24" s="360"/>
      <c r="T24" s="360"/>
      <c r="U24" s="360"/>
      <c r="V24" s="361"/>
      <c r="W24" s="449"/>
      <c r="X24" s="386"/>
      <c r="Y24" s="387"/>
      <c r="Z24" s="362" t="s">
        <v>169</v>
      </c>
      <c r="AA24" s="363"/>
      <c r="AB24" s="363"/>
      <c r="AC24" s="363"/>
      <c r="AD24" s="363"/>
      <c r="AE24" s="363"/>
      <c r="AF24" s="363"/>
      <c r="AG24" s="364"/>
      <c r="AH24" s="359">
        <v>291</v>
      </c>
      <c r="AI24" s="360"/>
      <c r="AJ24" s="360"/>
      <c r="AK24" s="360"/>
      <c r="AL24" s="361"/>
      <c r="AM24" s="359">
        <v>852630</v>
      </c>
      <c r="AN24" s="360"/>
      <c r="AO24" s="360"/>
      <c r="AP24" s="360"/>
      <c r="AQ24" s="360"/>
      <c r="AR24" s="361"/>
      <c r="AS24" s="359">
        <v>2930</v>
      </c>
      <c r="AT24" s="360"/>
      <c r="AU24" s="360"/>
      <c r="AV24" s="360"/>
      <c r="AW24" s="360"/>
      <c r="AX24" s="419"/>
      <c r="AY24" s="379" t="s">
        <v>170</v>
      </c>
      <c r="AZ24" s="380"/>
      <c r="BA24" s="380"/>
      <c r="BB24" s="380"/>
      <c r="BC24" s="380"/>
      <c r="BD24" s="380"/>
      <c r="BE24" s="380"/>
      <c r="BF24" s="380"/>
      <c r="BG24" s="380"/>
      <c r="BH24" s="380"/>
      <c r="BI24" s="380"/>
      <c r="BJ24" s="380"/>
      <c r="BK24" s="380"/>
      <c r="BL24" s="380"/>
      <c r="BM24" s="381"/>
      <c r="BN24" s="406">
        <v>10301411</v>
      </c>
      <c r="BO24" s="407"/>
      <c r="BP24" s="407"/>
      <c r="BQ24" s="407"/>
      <c r="BR24" s="407"/>
      <c r="BS24" s="407"/>
      <c r="BT24" s="407"/>
      <c r="BU24" s="408"/>
      <c r="BV24" s="406">
        <v>10544710</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171</v>
      </c>
      <c r="F25" s="363"/>
      <c r="G25" s="363"/>
      <c r="H25" s="363"/>
      <c r="I25" s="363"/>
      <c r="J25" s="363"/>
      <c r="K25" s="364"/>
      <c r="L25" s="359">
        <v>1</v>
      </c>
      <c r="M25" s="360"/>
      <c r="N25" s="360"/>
      <c r="O25" s="360"/>
      <c r="P25" s="361"/>
      <c r="Q25" s="359">
        <v>6340</v>
      </c>
      <c r="R25" s="360"/>
      <c r="S25" s="360"/>
      <c r="T25" s="360"/>
      <c r="U25" s="360"/>
      <c r="V25" s="361"/>
      <c r="W25" s="449"/>
      <c r="X25" s="386"/>
      <c r="Y25" s="387"/>
      <c r="Z25" s="362" t="s">
        <v>172</v>
      </c>
      <c r="AA25" s="363"/>
      <c r="AB25" s="363"/>
      <c r="AC25" s="363"/>
      <c r="AD25" s="363"/>
      <c r="AE25" s="363"/>
      <c r="AF25" s="363"/>
      <c r="AG25" s="364"/>
      <c r="AH25" s="359" t="s">
        <v>173</v>
      </c>
      <c r="AI25" s="360"/>
      <c r="AJ25" s="360"/>
      <c r="AK25" s="360"/>
      <c r="AL25" s="361"/>
      <c r="AM25" s="359" t="s">
        <v>174</v>
      </c>
      <c r="AN25" s="360"/>
      <c r="AO25" s="360"/>
      <c r="AP25" s="360"/>
      <c r="AQ25" s="360"/>
      <c r="AR25" s="361"/>
      <c r="AS25" s="359" t="s">
        <v>127</v>
      </c>
      <c r="AT25" s="360"/>
      <c r="AU25" s="360"/>
      <c r="AV25" s="360"/>
      <c r="AW25" s="360"/>
      <c r="AX25" s="419"/>
      <c r="AY25" s="432" t="s">
        <v>175</v>
      </c>
      <c r="AZ25" s="433"/>
      <c r="BA25" s="433"/>
      <c r="BB25" s="433"/>
      <c r="BC25" s="433"/>
      <c r="BD25" s="433"/>
      <c r="BE25" s="433"/>
      <c r="BF25" s="433"/>
      <c r="BG25" s="433"/>
      <c r="BH25" s="433"/>
      <c r="BI25" s="433"/>
      <c r="BJ25" s="433"/>
      <c r="BK25" s="433"/>
      <c r="BL25" s="433"/>
      <c r="BM25" s="434"/>
      <c r="BN25" s="435">
        <v>1810553</v>
      </c>
      <c r="BO25" s="436"/>
      <c r="BP25" s="436"/>
      <c r="BQ25" s="436"/>
      <c r="BR25" s="436"/>
      <c r="BS25" s="436"/>
      <c r="BT25" s="436"/>
      <c r="BU25" s="437"/>
      <c r="BV25" s="435">
        <v>2850429</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176</v>
      </c>
      <c r="F26" s="363"/>
      <c r="G26" s="363"/>
      <c r="H26" s="363"/>
      <c r="I26" s="363"/>
      <c r="J26" s="363"/>
      <c r="K26" s="364"/>
      <c r="L26" s="359">
        <v>1</v>
      </c>
      <c r="M26" s="360"/>
      <c r="N26" s="360"/>
      <c r="O26" s="360"/>
      <c r="P26" s="361"/>
      <c r="Q26" s="359">
        <v>5940</v>
      </c>
      <c r="R26" s="360"/>
      <c r="S26" s="360"/>
      <c r="T26" s="360"/>
      <c r="U26" s="360"/>
      <c r="V26" s="361"/>
      <c r="W26" s="449"/>
      <c r="X26" s="386"/>
      <c r="Y26" s="387"/>
      <c r="Z26" s="362" t="s">
        <v>177</v>
      </c>
      <c r="AA26" s="417"/>
      <c r="AB26" s="417"/>
      <c r="AC26" s="417"/>
      <c r="AD26" s="417"/>
      <c r="AE26" s="417"/>
      <c r="AF26" s="417"/>
      <c r="AG26" s="418"/>
      <c r="AH26" s="359">
        <v>26</v>
      </c>
      <c r="AI26" s="360"/>
      <c r="AJ26" s="360"/>
      <c r="AK26" s="360"/>
      <c r="AL26" s="361"/>
      <c r="AM26" s="359">
        <v>84916</v>
      </c>
      <c r="AN26" s="360"/>
      <c r="AO26" s="360"/>
      <c r="AP26" s="360"/>
      <c r="AQ26" s="360"/>
      <c r="AR26" s="361"/>
      <c r="AS26" s="359">
        <v>3266</v>
      </c>
      <c r="AT26" s="360"/>
      <c r="AU26" s="360"/>
      <c r="AV26" s="360"/>
      <c r="AW26" s="360"/>
      <c r="AX26" s="419"/>
      <c r="AY26" s="446" t="s">
        <v>178</v>
      </c>
      <c r="AZ26" s="366"/>
      <c r="BA26" s="366"/>
      <c r="BB26" s="366"/>
      <c r="BC26" s="366"/>
      <c r="BD26" s="366"/>
      <c r="BE26" s="366"/>
      <c r="BF26" s="366"/>
      <c r="BG26" s="366"/>
      <c r="BH26" s="366"/>
      <c r="BI26" s="366"/>
      <c r="BJ26" s="366"/>
      <c r="BK26" s="366"/>
      <c r="BL26" s="366"/>
      <c r="BM26" s="447"/>
      <c r="BN26" s="406" t="s">
        <v>173</v>
      </c>
      <c r="BO26" s="407"/>
      <c r="BP26" s="407"/>
      <c r="BQ26" s="407"/>
      <c r="BR26" s="407"/>
      <c r="BS26" s="407"/>
      <c r="BT26" s="407"/>
      <c r="BU26" s="408"/>
      <c r="BV26" s="406" t="s">
        <v>173</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179</v>
      </c>
      <c r="F27" s="363"/>
      <c r="G27" s="363"/>
      <c r="H27" s="363"/>
      <c r="I27" s="363"/>
      <c r="J27" s="363"/>
      <c r="K27" s="364"/>
      <c r="L27" s="359">
        <v>1</v>
      </c>
      <c r="M27" s="360"/>
      <c r="N27" s="360"/>
      <c r="O27" s="360"/>
      <c r="P27" s="361"/>
      <c r="Q27" s="359">
        <v>4110</v>
      </c>
      <c r="R27" s="360"/>
      <c r="S27" s="360"/>
      <c r="T27" s="360"/>
      <c r="U27" s="360"/>
      <c r="V27" s="361"/>
      <c r="W27" s="449"/>
      <c r="X27" s="386"/>
      <c r="Y27" s="387"/>
      <c r="Z27" s="362" t="s">
        <v>180</v>
      </c>
      <c r="AA27" s="363"/>
      <c r="AB27" s="363"/>
      <c r="AC27" s="363"/>
      <c r="AD27" s="363"/>
      <c r="AE27" s="363"/>
      <c r="AF27" s="363"/>
      <c r="AG27" s="364"/>
      <c r="AH27" s="359" t="s">
        <v>174</v>
      </c>
      <c r="AI27" s="360"/>
      <c r="AJ27" s="360"/>
      <c r="AK27" s="360"/>
      <c r="AL27" s="361"/>
      <c r="AM27" s="359" t="s">
        <v>173</v>
      </c>
      <c r="AN27" s="360"/>
      <c r="AO27" s="360"/>
      <c r="AP27" s="360"/>
      <c r="AQ27" s="360"/>
      <c r="AR27" s="361"/>
      <c r="AS27" s="359" t="s">
        <v>174</v>
      </c>
      <c r="AT27" s="360"/>
      <c r="AU27" s="360"/>
      <c r="AV27" s="360"/>
      <c r="AW27" s="360"/>
      <c r="AX27" s="419"/>
      <c r="AY27" s="443" t="s">
        <v>181</v>
      </c>
      <c r="AZ27" s="444"/>
      <c r="BA27" s="444"/>
      <c r="BB27" s="444"/>
      <c r="BC27" s="444"/>
      <c r="BD27" s="444"/>
      <c r="BE27" s="444"/>
      <c r="BF27" s="444"/>
      <c r="BG27" s="444"/>
      <c r="BH27" s="444"/>
      <c r="BI27" s="444"/>
      <c r="BJ27" s="444"/>
      <c r="BK27" s="444"/>
      <c r="BL27" s="444"/>
      <c r="BM27" s="445"/>
      <c r="BN27" s="440" t="s">
        <v>173</v>
      </c>
      <c r="BO27" s="441"/>
      <c r="BP27" s="441"/>
      <c r="BQ27" s="441"/>
      <c r="BR27" s="441"/>
      <c r="BS27" s="441"/>
      <c r="BT27" s="441"/>
      <c r="BU27" s="442"/>
      <c r="BV27" s="440" t="s">
        <v>173</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182</v>
      </c>
      <c r="F28" s="363"/>
      <c r="G28" s="363"/>
      <c r="H28" s="363"/>
      <c r="I28" s="363"/>
      <c r="J28" s="363"/>
      <c r="K28" s="364"/>
      <c r="L28" s="359">
        <v>1</v>
      </c>
      <c r="M28" s="360"/>
      <c r="N28" s="360"/>
      <c r="O28" s="360"/>
      <c r="P28" s="361"/>
      <c r="Q28" s="359">
        <v>3520</v>
      </c>
      <c r="R28" s="360"/>
      <c r="S28" s="360"/>
      <c r="T28" s="360"/>
      <c r="U28" s="360"/>
      <c r="V28" s="361"/>
      <c r="W28" s="449"/>
      <c r="X28" s="386"/>
      <c r="Y28" s="387"/>
      <c r="Z28" s="362" t="s">
        <v>183</v>
      </c>
      <c r="AA28" s="363"/>
      <c r="AB28" s="363"/>
      <c r="AC28" s="363"/>
      <c r="AD28" s="363"/>
      <c r="AE28" s="363"/>
      <c r="AF28" s="363"/>
      <c r="AG28" s="364"/>
      <c r="AH28" s="359" t="s">
        <v>136</v>
      </c>
      <c r="AI28" s="360"/>
      <c r="AJ28" s="360"/>
      <c r="AK28" s="360"/>
      <c r="AL28" s="361"/>
      <c r="AM28" s="359" t="s">
        <v>173</v>
      </c>
      <c r="AN28" s="360"/>
      <c r="AO28" s="360"/>
      <c r="AP28" s="360"/>
      <c r="AQ28" s="360"/>
      <c r="AR28" s="361"/>
      <c r="AS28" s="359" t="s">
        <v>173</v>
      </c>
      <c r="AT28" s="360"/>
      <c r="AU28" s="360"/>
      <c r="AV28" s="360"/>
      <c r="AW28" s="360"/>
      <c r="AX28" s="419"/>
      <c r="AY28" s="423" t="s">
        <v>184</v>
      </c>
      <c r="AZ28" s="424"/>
      <c r="BA28" s="424"/>
      <c r="BB28" s="425"/>
      <c r="BC28" s="432" t="s">
        <v>50</v>
      </c>
      <c r="BD28" s="433"/>
      <c r="BE28" s="433"/>
      <c r="BF28" s="433"/>
      <c r="BG28" s="433"/>
      <c r="BH28" s="433"/>
      <c r="BI28" s="433"/>
      <c r="BJ28" s="433"/>
      <c r="BK28" s="433"/>
      <c r="BL28" s="433"/>
      <c r="BM28" s="434"/>
      <c r="BN28" s="435">
        <v>2179369</v>
      </c>
      <c r="BO28" s="436"/>
      <c r="BP28" s="436"/>
      <c r="BQ28" s="436"/>
      <c r="BR28" s="436"/>
      <c r="BS28" s="436"/>
      <c r="BT28" s="436"/>
      <c r="BU28" s="437"/>
      <c r="BV28" s="435">
        <v>2233951</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185</v>
      </c>
      <c r="F29" s="363"/>
      <c r="G29" s="363"/>
      <c r="H29" s="363"/>
      <c r="I29" s="363"/>
      <c r="J29" s="363"/>
      <c r="K29" s="364"/>
      <c r="L29" s="359">
        <v>18</v>
      </c>
      <c r="M29" s="360"/>
      <c r="N29" s="360"/>
      <c r="O29" s="360"/>
      <c r="P29" s="361"/>
      <c r="Q29" s="359">
        <v>3290</v>
      </c>
      <c r="R29" s="360"/>
      <c r="S29" s="360"/>
      <c r="T29" s="360"/>
      <c r="U29" s="360"/>
      <c r="V29" s="361"/>
      <c r="W29" s="450"/>
      <c r="X29" s="451"/>
      <c r="Y29" s="452"/>
      <c r="Z29" s="362" t="s">
        <v>186</v>
      </c>
      <c r="AA29" s="363"/>
      <c r="AB29" s="363"/>
      <c r="AC29" s="363"/>
      <c r="AD29" s="363"/>
      <c r="AE29" s="363"/>
      <c r="AF29" s="363"/>
      <c r="AG29" s="364"/>
      <c r="AH29" s="359">
        <v>291</v>
      </c>
      <c r="AI29" s="360"/>
      <c r="AJ29" s="360"/>
      <c r="AK29" s="360"/>
      <c r="AL29" s="361"/>
      <c r="AM29" s="359">
        <v>852630</v>
      </c>
      <c r="AN29" s="360"/>
      <c r="AO29" s="360"/>
      <c r="AP29" s="360"/>
      <c r="AQ29" s="360"/>
      <c r="AR29" s="361"/>
      <c r="AS29" s="359">
        <v>2930</v>
      </c>
      <c r="AT29" s="360"/>
      <c r="AU29" s="360"/>
      <c r="AV29" s="360"/>
      <c r="AW29" s="360"/>
      <c r="AX29" s="419"/>
      <c r="AY29" s="426"/>
      <c r="AZ29" s="427"/>
      <c r="BA29" s="427"/>
      <c r="BB29" s="428"/>
      <c r="BC29" s="420" t="s">
        <v>187</v>
      </c>
      <c r="BD29" s="421"/>
      <c r="BE29" s="421"/>
      <c r="BF29" s="421"/>
      <c r="BG29" s="421"/>
      <c r="BH29" s="421"/>
      <c r="BI29" s="421"/>
      <c r="BJ29" s="421"/>
      <c r="BK29" s="421"/>
      <c r="BL29" s="421"/>
      <c r="BM29" s="422"/>
      <c r="BN29" s="406">
        <v>1082703</v>
      </c>
      <c r="BO29" s="407"/>
      <c r="BP29" s="407"/>
      <c r="BQ29" s="407"/>
      <c r="BR29" s="407"/>
      <c r="BS29" s="407"/>
      <c r="BT29" s="407"/>
      <c r="BU29" s="408"/>
      <c r="BV29" s="406">
        <v>1132684</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188</v>
      </c>
      <c r="X30" s="374"/>
      <c r="Y30" s="374"/>
      <c r="Z30" s="374"/>
      <c r="AA30" s="374"/>
      <c r="AB30" s="374"/>
      <c r="AC30" s="374"/>
      <c r="AD30" s="374"/>
      <c r="AE30" s="374"/>
      <c r="AF30" s="374"/>
      <c r="AG30" s="375"/>
      <c r="AH30" s="376">
        <v>96.4</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1190474</v>
      </c>
      <c r="BO30" s="441"/>
      <c r="BP30" s="441"/>
      <c r="BQ30" s="441"/>
      <c r="BR30" s="441"/>
      <c r="BS30" s="441"/>
      <c r="BT30" s="441"/>
      <c r="BU30" s="442"/>
      <c r="BV30" s="440">
        <v>694170</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65" t="s">
        <v>189</v>
      </c>
      <c r="D32" s="365"/>
      <c r="E32" s="365"/>
      <c r="F32" s="365"/>
      <c r="G32" s="365"/>
      <c r="H32" s="365"/>
      <c r="I32" s="365"/>
      <c r="J32" s="365"/>
      <c r="K32" s="365"/>
      <c r="L32" s="365"/>
      <c r="M32" s="365"/>
      <c r="N32" s="365"/>
      <c r="O32" s="365"/>
      <c r="P32" s="365"/>
      <c r="Q32" s="365"/>
      <c r="R32" s="365"/>
      <c r="S32" s="365"/>
      <c r="U32" s="366" t="s">
        <v>190</v>
      </c>
      <c r="V32" s="366"/>
      <c r="W32" s="366"/>
      <c r="X32" s="366"/>
      <c r="Y32" s="366"/>
      <c r="Z32" s="366"/>
      <c r="AA32" s="366"/>
      <c r="AB32" s="366"/>
      <c r="AC32" s="366"/>
      <c r="AD32" s="366"/>
      <c r="AE32" s="366"/>
      <c r="AF32" s="366"/>
      <c r="AG32" s="366"/>
      <c r="AH32" s="366"/>
      <c r="AI32" s="366"/>
      <c r="AJ32" s="366"/>
      <c r="AK32" s="366"/>
      <c r="AM32" s="366" t="s">
        <v>191</v>
      </c>
      <c r="AN32" s="366"/>
      <c r="AO32" s="366"/>
      <c r="AP32" s="366"/>
      <c r="AQ32" s="366"/>
      <c r="AR32" s="366"/>
      <c r="AS32" s="366"/>
      <c r="AT32" s="366"/>
      <c r="AU32" s="366"/>
      <c r="AV32" s="366"/>
      <c r="AW32" s="366"/>
      <c r="AX32" s="366"/>
      <c r="AY32" s="366"/>
      <c r="AZ32" s="366"/>
      <c r="BA32" s="366"/>
      <c r="BB32" s="366"/>
      <c r="BC32" s="366"/>
      <c r="BE32" s="366" t="s">
        <v>192</v>
      </c>
      <c r="BF32" s="366"/>
      <c r="BG32" s="366"/>
      <c r="BH32" s="366"/>
      <c r="BI32" s="366"/>
      <c r="BJ32" s="366"/>
      <c r="BK32" s="366"/>
      <c r="BL32" s="366"/>
      <c r="BM32" s="366"/>
      <c r="BN32" s="366"/>
      <c r="BO32" s="366"/>
      <c r="BP32" s="366"/>
      <c r="BQ32" s="366"/>
      <c r="BR32" s="366"/>
      <c r="BS32" s="366"/>
      <c r="BT32" s="366"/>
      <c r="BU32" s="366"/>
      <c r="BW32" s="366" t="s">
        <v>193</v>
      </c>
      <c r="BX32" s="366"/>
      <c r="BY32" s="366"/>
      <c r="BZ32" s="366"/>
      <c r="CA32" s="366"/>
      <c r="CB32" s="366"/>
      <c r="CC32" s="366"/>
      <c r="CD32" s="366"/>
      <c r="CE32" s="366"/>
      <c r="CF32" s="366"/>
      <c r="CG32" s="366"/>
      <c r="CH32" s="366"/>
      <c r="CI32" s="366"/>
      <c r="CJ32" s="366"/>
      <c r="CK32" s="366"/>
      <c r="CL32" s="366"/>
      <c r="CM32" s="366"/>
      <c r="CO32" s="366" t="s">
        <v>194</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15">
      <c r="A33" s="175"/>
      <c r="B33" s="202"/>
      <c r="C33" s="358" t="s">
        <v>195</v>
      </c>
      <c r="D33" s="358"/>
      <c r="E33" s="357" t="s">
        <v>196</v>
      </c>
      <c r="F33" s="357"/>
      <c r="G33" s="357"/>
      <c r="H33" s="357"/>
      <c r="I33" s="357"/>
      <c r="J33" s="357"/>
      <c r="K33" s="357"/>
      <c r="L33" s="357"/>
      <c r="M33" s="357"/>
      <c r="N33" s="357"/>
      <c r="O33" s="357"/>
      <c r="P33" s="357"/>
      <c r="Q33" s="357"/>
      <c r="R33" s="357"/>
      <c r="S33" s="357"/>
      <c r="T33" s="179"/>
      <c r="U33" s="358" t="s">
        <v>197</v>
      </c>
      <c r="V33" s="358"/>
      <c r="W33" s="357" t="s">
        <v>198</v>
      </c>
      <c r="X33" s="357"/>
      <c r="Y33" s="357"/>
      <c r="Z33" s="357"/>
      <c r="AA33" s="357"/>
      <c r="AB33" s="357"/>
      <c r="AC33" s="357"/>
      <c r="AD33" s="357"/>
      <c r="AE33" s="357"/>
      <c r="AF33" s="357"/>
      <c r="AG33" s="357"/>
      <c r="AH33" s="357"/>
      <c r="AI33" s="357"/>
      <c r="AJ33" s="357"/>
      <c r="AK33" s="357"/>
      <c r="AL33" s="179"/>
      <c r="AM33" s="358" t="s">
        <v>199</v>
      </c>
      <c r="AN33" s="358"/>
      <c r="AO33" s="357" t="s">
        <v>198</v>
      </c>
      <c r="AP33" s="357"/>
      <c r="AQ33" s="357"/>
      <c r="AR33" s="357"/>
      <c r="AS33" s="357"/>
      <c r="AT33" s="357"/>
      <c r="AU33" s="357"/>
      <c r="AV33" s="357"/>
      <c r="AW33" s="357"/>
      <c r="AX33" s="357"/>
      <c r="AY33" s="357"/>
      <c r="AZ33" s="357"/>
      <c r="BA33" s="357"/>
      <c r="BB33" s="357"/>
      <c r="BC33" s="357"/>
      <c r="BD33" s="185"/>
      <c r="BE33" s="357" t="s">
        <v>200</v>
      </c>
      <c r="BF33" s="357"/>
      <c r="BG33" s="357" t="s">
        <v>201</v>
      </c>
      <c r="BH33" s="357"/>
      <c r="BI33" s="357"/>
      <c r="BJ33" s="357"/>
      <c r="BK33" s="357"/>
      <c r="BL33" s="357"/>
      <c r="BM33" s="357"/>
      <c r="BN33" s="357"/>
      <c r="BO33" s="357"/>
      <c r="BP33" s="357"/>
      <c r="BQ33" s="357"/>
      <c r="BR33" s="357"/>
      <c r="BS33" s="357"/>
      <c r="BT33" s="357"/>
      <c r="BU33" s="357"/>
      <c r="BV33" s="185"/>
      <c r="BW33" s="358" t="s">
        <v>200</v>
      </c>
      <c r="BX33" s="358"/>
      <c r="BY33" s="357" t="s">
        <v>202</v>
      </c>
      <c r="BZ33" s="357"/>
      <c r="CA33" s="357"/>
      <c r="CB33" s="357"/>
      <c r="CC33" s="357"/>
      <c r="CD33" s="357"/>
      <c r="CE33" s="357"/>
      <c r="CF33" s="357"/>
      <c r="CG33" s="357"/>
      <c r="CH33" s="357"/>
      <c r="CI33" s="357"/>
      <c r="CJ33" s="357"/>
      <c r="CK33" s="357"/>
      <c r="CL33" s="357"/>
      <c r="CM33" s="357"/>
      <c r="CN33" s="179"/>
      <c r="CO33" s="358" t="s">
        <v>195</v>
      </c>
      <c r="CP33" s="358"/>
      <c r="CQ33" s="357" t="s">
        <v>203</v>
      </c>
      <c r="CR33" s="357"/>
      <c r="CS33" s="357"/>
      <c r="CT33" s="357"/>
      <c r="CU33" s="357"/>
      <c r="CV33" s="357"/>
      <c r="CW33" s="357"/>
      <c r="CX33" s="357"/>
      <c r="CY33" s="357"/>
      <c r="CZ33" s="357"/>
      <c r="DA33" s="357"/>
      <c r="DB33" s="357"/>
      <c r="DC33" s="357"/>
      <c r="DD33" s="357"/>
      <c r="DE33" s="357"/>
      <c r="DF33" s="179"/>
      <c r="DG33" s="356" t="s">
        <v>204</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6</v>
      </c>
      <c r="AN34" s="354"/>
      <c r="AO34" s="355" t="str">
        <f>IF('各会計、関係団体の財政状況及び健全化判断比率'!B32="","",'各会計、関係団体の財政状況及び健全化判断比率'!B32)</f>
        <v>水道事業会計</v>
      </c>
      <c r="AP34" s="355"/>
      <c r="AQ34" s="355"/>
      <c r="AR34" s="355"/>
      <c r="AS34" s="355"/>
      <c r="AT34" s="355"/>
      <c r="AU34" s="355"/>
      <c r="AV34" s="355"/>
      <c r="AW34" s="355"/>
      <c r="AX34" s="355"/>
      <c r="AY34" s="355"/>
      <c r="AZ34" s="355"/>
      <c r="BA34" s="355"/>
      <c r="BB34" s="355"/>
      <c r="BC34" s="355"/>
      <c r="BD34" s="175"/>
      <c r="BE34" s="354" t="str">
        <f>IF(BG34="","",MAX(C34:D43,U34:V43,AM34:AN43)+1)</f>
        <v/>
      </c>
      <c r="BF34" s="354"/>
      <c r="BG34" s="355"/>
      <c r="BH34" s="355"/>
      <c r="BI34" s="355"/>
      <c r="BJ34" s="355"/>
      <c r="BK34" s="355"/>
      <c r="BL34" s="355"/>
      <c r="BM34" s="355"/>
      <c r="BN34" s="355"/>
      <c r="BO34" s="355"/>
      <c r="BP34" s="355"/>
      <c r="BQ34" s="355"/>
      <c r="BR34" s="355"/>
      <c r="BS34" s="355"/>
      <c r="BT34" s="355"/>
      <c r="BU34" s="355"/>
      <c r="BV34" s="175"/>
      <c r="BW34" s="354">
        <f>IF(BY34="","",MAX(C34:D43,U34:V43,AM34:AN43,BE34:BF43)+1)</f>
        <v>8</v>
      </c>
      <c r="BX34" s="354"/>
      <c r="BY34" s="355" t="str">
        <f>IF('各会計、関係団体の財政状況及び健全化判断比率'!B68="","",'各会計、関係団体の財政状況及び健全化判断比率'!B68)</f>
        <v>盛岡地区広域消防組合</v>
      </c>
      <c r="BZ34" s="355"/>
      <c r="CA34" s="355"/>
      <c r="CB34" s="355"/>
      <c r="CC34" s="355"/>
      <c r="CD34" s="355"/>
      <c r="CE34" s="355"/>
      <c r="CF34" s="355"/>
      <c r="CG34" s="355"/>
      <c r="CH34" s="355"/>
      <c r="CI34" s="355"/>
      <c r="CJ34" s="355"/>
      <c r="CK34" s="355"/>
      <c r="CL34" s="355"/>
      <c r="CM34" s="355"/>
      <c r="CN34" s="175"/>
      <c r="CO34" s="354">
        <f>IF(CQ34="","",MAX(C34:D43,U34:V43,AM34:AN43,BE34:BF43,BW34:BX43)+1)</f>
        <v>16</v>
      </c>
      <c r="CP34" s="354"/>
      <c r="CQ34" s="355" t="str">
        <f>IF('各会計、関係団体の財政状況及び健全化判断比率'!BS7="","",'各会計、関係団体の財政状況及び健全化判断比率'!BS7)</f>
        <v>公益財団法人　滝沢市体育協会</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15">
      <c r="A35" s="175"/>
      <c r="B35" s="202"/>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f t="shared" ref="AM35:AM43" si="0">IF(AO35="","",AM34+1)</f>
        <v>7</v>
      </c>
      <c r="AN35" s="354"/>
      <c r="AO35" s="355" t="str">
        <f>IF('各会計、関係団体の財政状況及び健全化判断比率'!B33="","",'各会計、関係団体の財政状況及び健全化判断比率'!B33)</f>
        <v>下水道事業会計</v>
      </c>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9</v>
      </c>
      <c r="BX35" s="354"/>
      <c r="BY35" s="355" t="str">
        <f>IF('各会計、関係団体の財政状況及び健全化判断比率'!B69="","",'各会計、関係団体の財政状況及び健全化判断比率'!B69)</f>
        <v>岩手県市町村総合事務組合（一般会計）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10</v>
      </c>
      <c r="BX36" s="354"/>
      <c r="BY36" s="355" t="str">
        <f>IF('各会計、関係団体の財政状況及び健全化判断比率'!B70="","",'各会計、関係団体の財政状況及び健全化判断比率'!B70)</f>
        <v>岩手県市町村総合事務組合（交通災害共済事業特別会計）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5</v>
      </c>
      <c r="V37" s="354"/>
      <c r="W37" s="355" t="str">
        <f>IF('各会計、関係団体の財政状況及び健全化判断比率'!B31="","",'各会計、関係団体の財政状況及び健全化判断比率'!B31)</f>
        <v>介護保険介護サービス事業特別会計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11</v>
      </c>
      <c r="BX37" s="354"/>
      <c r="BY37" s="355" t="str">
        <f>IF('各会計、関係団体の財政状況及び健全化判断比率'!B71="","",'各会計、関係団体の財政状況及び健全化判断比率'!B71)</f>
        <v>盛岡地区衛生処理組合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12</v>
      </c>
      <c r="BX38" s="354"/>
      <c r="BY38" s="355" t="str">
        <f>IF('各会計、関係団体の財政状況及び健全化判断比率'!B72="","",'各会計、関係団体の財政状況及び健全化判断比率'!B72)</f>
        <v>岩手県後期高齢者医療広域連合（一般会計）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13</v>
      </c>
      <c r="BX39" s="354"/>
      <c r="BY39" s="355" t="str">
        <f>IF('各会計、関係団体の財政状況及び健全化判断比率'!B73="","",'各会計、関係団体の財政状況及び健全化判断比率'!B73)</f>
        <v>岩手県後期高齢者医療広域連合（後期高齢者医療特別会計）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14</v>
      </c>
      <c r="BX40" s="354"/>
      <c r="BY40" s="355" t="str">
        <f>IF('各会計、関係団体の財政状況及び健全化判断比率'!B74="","",'各会計、関係団体の財政状況及び健全化判断比率'!B74)</f>
        <v>滝沢・雫石環境組合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15</v>
      </c>
      <c r="BX41" s="354"/>
      <c r="BY41" s="355" t="str">
        <f>IF('各会計、関係団体の財政状況及び健全化判断比率'!B75="","",'各会計、関係団体の財政状況及び健全化判断比率'!B75)</f>
        <v>盛岡広域環境組合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205</v>
      </c>
      <c r="E46" s="351" t="s">
        <v>206</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207</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208</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209</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210</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211</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212</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213</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lKwgiD/arvnTQk0h+Ce2ErNGFAL9cCKAOFNPkWgXOxa30mLbQ2ooIB9e34O+7LcLgwXa178E4On3wyOVE8apeg==" saltValue="Waw53VOh8b1ig22y+8ycy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136" t="s">
        <v>551</v>
      </c>
      <c r="D34" s="1136"/>
      <c r="E34" s="1137"/>
      <c r="F34" s="32">
        <v>8.7799999999999994</v>
      </c>
      <c r="G34" s="33">
        <v>8.4700000000000006</v>
      </c>
      <c r="H34" s="33">
        <v>9.27</v>
      </c>
      <c r="I34" s="33">
        <v>9.42</v>
      </c>
      <c r="J34" s="34">
        <v>11.38</v>
      </c>
      <c r="K34" s="22"/>
      <c r="L34" s="22"/>
      <c r="M34" s="22"/>
      <c r="N34" s="22"/>
      <c r="O34" s="22"/>
      <c r="P34" s="22"/>
    </row>
    <row r="35" spans="1:16" ht="39" customHeight="1" x14ac:dyDescent="0.15">
      <c r="A35" s="22"/>
      <c r="B35" s="35"/>
      <c r="C35" s="1132" t="s">
        <v>552</v>
      </c>
      <c r="D35" s="1132"/>
      <c r="E35" s="1133"/>
      <c r="F35" s="36">
        <v>3.32</v>
      </c>
      <c r="G35" s="37">
        <v>4.04</v>
      </c>
      <c r="H35" s="37">
        <v>4.8600000000000003</v>
      </c>
      <c r="I35" s="37">
        <v>6.45</v>
      </c>
      <c r="J35" s="38">
        <v>5.63</v>
      </c>
      <c r="K35" s="22"/>
      <c r="L35" s="22"/>
      <c r="M35" s="22"/>
      <c r="N35" s="22"/>
      <c r="O35" s="22"/>
      <c r="P35" s="22"/>
    </row>
    <row r="36" spans="1:16" ht="39" customHeight="1" x14ac:dyDescent="0.15">
      <c r="A36" s="22"/>
      <c r="B36" s="35"/>
      <c r="C36" s="1132" t="s">
        <v>553</v>
      </c>
      <c r="D36" s="1132"/>
      <c r="E36" s="1133"/>
      <c r="F36" s="36">
        <v>1.1100000000000001</v>
      </c>
      <c r="G36" s="37">
        <v>1.79</v>
      </c>
      <c r="H36" s="37">
        <v>2.42</v>
      </c>
      <c r="I36" s="37">
        <v>2.79</v>
      </c>
      <c r="J36" s="38">
        <v>3.42</v>
      </c>
      <c r="K36" s="22"/>
      <c r="L36" s="22"/>
      <c r="M36" s="22"/>
      <c r="N36" s="22"/>
      <c r="O36" s="22"/>
      <c r="P36" s="22"/>
    </row>
    <row r="37" spans="1:16" ht="39" customHeight="1" x14ac:dyDescent="0.15">
      <c r="A37" s="22"/>
      <c r="B37" s="35"/>
      <c r="C37" s="1132" t="s">
        <v>554</v>
      </c>
      <c r="D37" s="1132"/>
      <c r="E37" s="1133"/>
      <c r="F37" s="36">
        <v>0.37</v>
      </c>
      <c r="G37" s="37">
        <v>0.38</v>
      </c>
      <c r="H37" s="37">
        <v>1.64</v>
      </c>
      <c r="I37" s="37">
        <v>0.51</v>
      </c>
      <c r="J37" s="38">
        <v>0.81</v>
      </c>
      <c r="K37" s="22"/>
      <c r="L37" s="22"/>
      <c r="M37" s="22"/>
      <c r="N37" s="22"/>
      <c r="O37" s="22"/>
      <c r="P37" s="22"/>
    </row>
    <row r="38" spans="1:16" ht="39" customHeight="1" x14ac:dyDescent="0.15">
      <c r="A38" s="22"/>
      <c r="B38" s="35"/>
      <c r="C38" s="1132" t="s">
        <v>555</v>
      </c>
      <c r="D38" s="1132"/>
      <c r="E38" s="1133"/>
      <c r="F38" s="36">
        <v>0.43</v>
      </c>
      <c r="G38" s="37">
        <v>0.43</v>
      </c>
      <c r="H38" s="37">
        <v>0.72</v>
      </c>
      <c r="I38" s="37">
        <v>0.65</v>
      </c>
      <c r="J38" s="38">
        <v>0.62</v>
      </c>
      <c r="K38" s="22"/>
      <c r="L38" s="22"/>
      <c r="M38" s="22"/>
      <c r="N38" s="22"/>
      <c r="O38" s="22"/>
      <c r="P38" s="22"/>
    </row>
    <row r="39" spans="1:16" ht="39" customHeight="1" x14ac:dyDescent="0.15">
      <c r="A39" s="22"/>
      <c r="B39" s="35"/>
      <c r="C39" s="1132" t="s">
        <v>556</v>
      </c>
      <c r="D39" s="1132"/>
      <c r="E39" s="1133"/>
      <c r="F39" s="36">
        <v>0.03</v>
      </c>
      <c r="G39" s="37">
        <v>0.04</v>
      </c>
      <c r="H39" s="37">
        <v>0.03</v>
      </c>
      <c r="I39" s="37">
        <v>0.04</v>
      </c>
      <c r="J39" s="38">
        <v>0.04</v>
      </c>
      <c r="K39" s="22"/>
      <c r="L39" s="22"/>
      <c r="M39" s="22"/>
      <c r="N39" s="22"/>
      <c r="O39" s="22"/>
      <c r="P39" s="22"/>
    </row>
    <row r="40" spans="1:16" ht="39" customHeight="1" x14ac:dyDescent="0.15">
      <c r="A40" s="22"/>
      <c r="B40" s="35"/>
      <c r="C40" s="1132" t="s">
        <v>557</v>
      </c>
      <c r="D40" s="1132"/>
      <c r="E40" s="1133"/>
      <c r="F40" s="36">
        <v>0</v>
      </c>
      <c r="G40" s="37">
        <v>0</v>
      </c>
      <c r="H40" s="37">
        <v>0</v>
      </c>
      <c r="I40" s="37">
        <v>0</v>
      </c>
      <c r="J40" s="38">
        <v>0</v>
      </c>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558</v>
      </c>
      <c r="D42" s="1132"/>
      <c r="E42" s="1133"/>
      <c r="F42" s="36" t="s">
        <v>503</v>
      </c>
      <c r="G42" s="37" t="s">
        <v>503</v>
      </c>
      <c r="H42" s="37" t="s">
        <v>503</v>
      </c>
      <c r="I42" s="37" t="s">
        <v>503</v>
      </c>
      <c r="J42" s="38" t="s">
        <v>503</v>
      </c>
      <c r="K42" s="22"/>
      <c r="L42" s="22"/>
      <c r="M42" s="22"/>
      <c r="N42" s="22"/>
      <c r="O42" s="22"/>
      <c r="P42" s="22"/>
    </row>
    <row r="43" spans="1:16" ht="39" customHeight="1" thickBot="1" x14ac:dyDescent="0.2">
      <c r="A43" s="22"/>
      <c r="B43" s="40"/>
      <c r="C43" s="1134" t="s">
        <v>559</v>
      </c>
      <c r="D43" s="1134"/>
      <c r="E43" s="1135"/>
      <c r="F43" s="41" t="s">
        <v>503</v>
      </c>
      <c r="G43" s="42" t="s">
        <v>503</v>
      </c>
      <c r="H43" s="42" t="s">
        <v>503</v>
      </c>
      <c r="I43" s="42" t="s">
        <v>503</v>
      </c>
      <c r="J43" s="43" t="s">
        <v>503</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0t5YcDz5zAJxWkE4CMDMPj+Dmo+qZRfMtpaRHFnVJMM8GSCzM3O2Lh5my+xWeqtPHKOhqoNPwxU1Dn1bf+M7nQ==" saltValue="wCJrohp2tVeH2mhSwDA3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545</v>
      </c>
      <c r="L44" s="54" t="s">
        <v>546</v>
      </c>
      <c r="M44" s="54" t="s">
        <v>547</v>
      </c>
      <c r="N44" s="54" t="s">
        <v>548</v>
      </c>
      <c r="O44" s="55" t="s">
        <v>549</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1326</v>
      </c>
      <c r="L45" s="58">
        <v>1379</v>
      </c>
      <c r="M45" s="58">
        <v>1385</v>
      </c>
      <c r="N45" s="58">
        <v>1399</v>
      </c>
      <c r="O45" s="59">
        <v>1484</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503</v>
      </c>
      <c r="L46" s="62" t="s">
        <v>503</v>
      </c>
      <c r="M46" s="62" t="s">
        <v>503</v>
      </c>
      <c r="N46" s="62" t="s">
        <v>503</v>
      </c>
      <c r="O46" s="63" t="s">
        <v>503</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503</v>
      </c>
      <c r="L47" s="62" t="s">
        <v>503</v>
      </c>
      <c r="M47" s="62" t="s">
        <v>503</v>
      </c>
      <c r="N47" s="62" t="s">
        <v>503</v>
      </c>
      <c r="O47" s="63" t="s">
        <v>503</v>
      </c>
      <c r="P47" s="46"/>
      <c r="Q47" s="46"/>
      <c r="R47" s="46"/>
      <c r="S47" s="46"/>
      <c r="T47" s="46"/>
      <c r="U47" s="46"/>
    </row>
    <row r="48" spans="1:21" ht="30.75" customHeight="1" x14ac:dyDescent="0.15">
      <c r="A48" s="46"/>
      <c r="B48" s="1163"/>
      <c r="C48" s="1164"/>
      <c r="D48" s="60"/>
      <c r="E48" s="1140" t="s">
        <v>15</v>
      </c>
      <c r="F48" s="1140"/>
      <c r="G48" s="1140"/>
      <c r="H48" s="1140"/>
      <c r="I48" s="1140"/>
      <c r="J48" s="1141"/>
      <c r="K48" s="61">
        <v>326</v>
      </c>
      <c r="L48" s="62">
        <v>327</v>
      </c>
      <c r="M48" s="62">
        <v>319</v>
      </c>
      <c r="N48" s="62">
        <v>317</v>
      </c>
      <c r="O48" s="63">
        <v>318</v>
      </c>
      <c r="P48" s="46"/>
      <c r="Q48" s="46"/>
      <c r="R48" s="46"/>
      <c r="S48" s="46"/>
      <c r="T48" s="46"/>
      <c r="U48" s="46"/>
    </row>
    <row r="49" spans="1:21" ht="30.75" customHeight="1" x14ac:dyDescent="0.15">
      <c r="A49" s="46"/>
      <c r="B49" s="1163"/>
      <c r="C49" s="1164"/>
      <c r="D49" s="60"/>
      <c r="E49" s="1140" t="s">
        <v>16</v>
      </c>
      <c r="F49" s="1140"/>
      <c r="G49" s="1140"/>
      <c r="H49" s="1140"/>
      <c r="I49" s="1140"/>
      <c r="J49" s="1141"/>
      <c r="K49" s="61">
        <v>142</v>
      </c>
      <c r="L49" s="62">
        <v>127</v>
      </c>
      <c r="M49" s="62">
        <v>57</v>
      </c>
      <c r="N49" s="62">
        <v>58</v>
      </c>
      <c r="O49" s="63">
        <v>43</v>
      </c>
      <c r="P49" s="46"/>
      <c r="Q49" s="46"/>
      <c r="R49" s="46"/>
      <c r="S49" s="46"/>
      <c r="T49" s="46"/>
      <c r="U49" s="46"/>
    </row>
    <row r="50" spans="1:21" ht="30.75" customHeight="1" x14ac:dyDescent="0.15">
      <c r="A50" s="46"/>
      <c r="B50" s="1163"/>
      <c r="C50" s="1164"/>
      <c r="D50" s="60"/>
      <c r="E50" s="1140" t="s">
        <v>17</v>
      </c>
      <c r="F50" s="1140"/>
      <c r="G50" s="1140"/>
      <c r="H50" s="1140"/>
      <c r="I50" s="1140"/>
      <c r="J50" s="1141"/>
      <c r="K50" s="61" t="s">
        <v>503</v>
      </c>
      <c r="L50" s="62" t="s">
        <v>503</v>
      </c>
      <c r="M50" s="62" t="s">
        <v>503</v>
      </c>
      <c r="N50" s="62" t="s">
        <v>503</v>
      </c>
      <c r="O50" s="63" t="s">
        <v>503</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503</v>
      </c>
      <c r="L51" s="62" t="s">
        <v>503</v>
      </c>
      <c r="M51" s="62" t="s">
        <v>503</v>
      </c>
      <c r="N51" s="62" t="s">
        <v>503</v>
      </c>
      <c r="O51" s="63" t="s">
        <v>503</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1212</v>
      </c>
      <c r="L52" s="62">
        <v>1240</v>
      </c>
      <c r="M52" s="62">
        <v>1158</v>
      </c>
      <c r="N52" s="62">
        <v>1146</v>
      </c>
      <c r="O52" s="63">
        <v>1168</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582</v>
      </c>
      <c r="L53" s="67">
        <v>593</v>
      </c>
      <c r="M53" s="67">
        <v>603</v>
      </c>
      <c r="N53" s="67">
        <v>628</v>
      </c>
      <c r="O53" s="68">
        <v>677</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560</v>
      </c>
      <c r="P56" s="46"/>
      <c r="Q56" s="46"/>
      <c r="R56" s="46"/>
      <c r="S56" s="46"/>
      <c r="T56" s="46"/>
      <c r="U56" s="46"/>
    </row>
    <row r="57" spans="1:21" ht="31.5" customHeight="1" thickBot="1" x14ac:dyDescent="0.2">
      <c r="A57" s="46"/>
      <c r="B57" s="74"/>
      <c r="C57" s="75"/>
      <c r="D57" s="75"/>
      <c r="E57" s="76"/>
      <c r="F57" s="76"/>
      <c r="G57" s="76"/>
      <c r="H57" s="76"/>
      <c r="I57" s="76"/>
      <c r="J57" s="77" t="s">
        <v>2</v>
      </c>
      <c r="K57" s="78" t="s">
        <v>561</v>
      </c>
      <c r="L57" s="79" t="s">
        <v>562</v>
      </c>
      <c r="M57" s="79" t="s">
        <v>563</v>
      </c>
      <c r="N57" s="79" t="s">
        <v>564</v>
      </c>
      <c r="O57" s="80" t="s">
        <v>565</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mMKkqKVFYmEz3FNTYAr+v7xGO0JgeKMXdVKPJ26KdBdXPthhy9HUO7Wb076yp1i+WQj+I6OPcbRPohUFwAzi5A==" saltValue="IkkMJFUF9lgxsDZ6nRuNi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545</v>
      </c>
      <c r="J40" s="101" t="s">
        <v>546</v>
      </c>
      <c r="K40" s="101" t="s">
        <v>547</v>
      </c>
      <c r="L40" s="101" t="s">
        <v>548</v>
      </c>
      <c r="M40" s="102" t="s">
        <v>549</v>
      </c>
    </row>
    <row r="41" spans="2:13" ht="27.75" customHeight="1" x14ac:dyDescent="0.15">
      <c r="B41" s="1181" t="s">
        <v>32</v>
      </c>
      <c r="C41" s="1182"/>
      <c r="D41" s="103"/>
      <c r="E41" s="1183" t="s">
        <v>33</v>
      </c>
      <c r="F41" s="1183"/>
      <c r="G41" s="1183"/>
      <c r="H41" s="1184"/>
      <c r="I41" s="342">
        <v>18489</v>
      </c>
      <c r="J41" s="343">
        <v>18859</v>
      </c>
      <c r="K41" s="343">
        <v>18604</v>
      </c>
      <c r="L41" s="343">
        <v>18318</v>
      </c>
      <c r="M41" s="344">
        <v>17597</v>
      </c>
    </row>
    <row r="42" spans="2:13" ht="27.75" customHeight="1" x14ac:dyDescent="0.15">
      <c r="B42" s="1171"/>
      <c r="C42" s="1172"/>
      <c r="D42" s="104"/>
      <c r="E42" s="1175" t="s">
        <v>34</v>
      </c>
      <c r="F42" s="1175"/>
      <c r="G42" s="1175"/>
      <c r="H42" s="1176"/>
      <c r="I42" s="345" t="s">
        <v>503</v>
      </c>
      <c r="J42" s="346" t="s">
        <v>503</v>
      </c>
      <c r="K42" s="346" t="s">
        <v>503</v>
      </c>
      <c r="L42" s="346" t="s">
        <v>503</v>
      </c>
      <c r="M42" s="347" t="s">
        <v>503</v>
      </c>
    </row>
    <row r="43" spans="2:13" ht="27.75" customHeight="1" x14ac:dyDescent="0.15">
      <c r="B43" s="1171"/>
      <c r="C43" s="1172"/>
      <c r="D43" s="104"/>
      <c r="E43" s="1175" t="s">
        <v>35</v>
      </c>
      <c r="F43" s="1175"/>
      <c r="G43" s="1175"/>
      <c r="H43" s="1176"/>
      <c r="I43" s="345">
        <v>3478</v>
      </c>
      <c r="J43" s="346">
        <v>3613</v>
      </c>
      <c r="K43" s="346">
        <v>3671</v>
      </c>
      <c r="L43" s="346">
        <v>3566</v>
      </c>
      <c r="M43" s="347">
        <v>3502</v>
      </c>
    </row>
    <row r="44" spans="2:13" ht="27.75" customHeight="1" x14ac:dyDescent="0.15">
      <c r="B44" s="1171"/>
      <c r="C44" s="1172"/>
      <c r="D44" s="104"/>
      <c r="E44" s="1175" t="s">
        <v>36</v>
      </c>
      <c r="F44" s="1175"/>
      <c r="G44" s="1175"/>
      <c r="H44" s="1176"/>
      <c r="I44" s="345">
        <v>389</v>
      </c>
      <c r="J44" s="346">
        <v>280</v>
      </c>
      <c r="K44" s="346">
        <v>225</v>
      </c>
      <c r="L44" s="346">
        <v>168</v>
      </c>
      <c r="M44" s="347">
        <v>162</v>
      </c>
    </row>
    <row r="45" spans="2:13" ht="27.75" customHeight="1" x14ac:dyDescent="0.15">
      <c r="B45" s="1171"/>
      <c r="C45" s="1172"/>
      <c r="D45" s="104"/>
      <c r="E45" s="1175" t="s">
        <v>37</v>
      </c>
      <c r="F45" s="1175"/>
      <c r="G45" s="1175"/>
      <c r="H45" s="1176"/>
      <c r="I45" s="345">
        <v>1257</v>
      </c>
      <c r="J45" s="346">
        <v>1190</v>
      </c>
      <c r="K45" s="346">
        <v>1122</v>
      </c>
      <c r="L45" s="346">
        <v>1010</v>
      </c>
      <c r="M45" s="347">
        <v>950</v>
      </c>
    </row>
    <row r="46" spans="2:13" ht="27.75" customHeight="1" x14ac:dyDescent="0.15">
      <c r="B46" s="1171"/>
      <c r="C46" s="1172"/>
      <c r="D46" s="105"/>
      <c r="E46" s="1175" t="s">
        <v>38</v>
      </c>
      <c r="F46" s="1175"/>
      <c r="G46" s="1175"/>
      <c r="H46" s="1176"/>
      <c r="I46" s="345" t="s">
        <v>503</v>
      </c>
      <c r="J46" s="346" t="s">
        <v>503</v>
      </c>
      <c r="K46" s="346" t="s">
        <v>503</v>
      </c>
      <c r="L46" s="346" t="s">
        <v>503</v>
      </c>
      <c r="M46" s="347" t="s">
        <v>503</v>
      </c>
    </row>
    <row r="47" spans="2:13" ht="27.75" customHeight="1" x14ac:dyDescent="0.15">
      <c r="B47" s="1171"/>
      <c r="C47" s="1172"/>
      <c r="D47" s="106"/>
      <c r="E47" s="1185" t="s">
        <v>39</v>
      </c>
      <c r="F47" s="1186"/>
      <c r="G47" s="1186"/>
      <c r="H47" s="1187"/>
      <c r="I47" s="345" t="s">
        <v>503</v>
      </c>
      <c r="J47" s="346" t="s">
        <v>503</v>
      </c>
      <c r="K47" s="346" t="s">
        <v>503</v>
      </c>
      <c r="L47" s="346" t="s">
        <v>503</v>
      </c>
      <c r="M47" s="347" t="s">
        <v>503</v>
      </c>
    </row>
    <row r="48" spans="2:13" ht="27.75" customHeight="1" x14ac:dyDescent="0.15">
      <c r="B48" s="1171"/>
      <c r="C48" s="1172"/>
      <c r="D48" s="104"/>
      <c r="E48" s="1175" t="s">
        <v>40</v>
      </c>
      <c r="F48" s="1175"/>
      <c r="G48" s="1175"/>
      <c r="H48" s="1176"/>
      <c r="I48" s="345" t="s">
        <v>503</v>
      </c>
      <c r="J48" s="346" t="s">
        <v>503</v>
      </c>
      <c r="K48" s="346" t="s">
        <v>503</v>
      </c>
      <c r="L48" s="346" t="s">
        <v>503</v>
      </c>
      <c r="M48" s="347" t="s">
        <v>503</v>
      </c>
    </row>
    <row r="49" spans="2:13" ht="27.75" customHeight="1" x14ac:dyDescent="0.15">
      <c r="B49" s="1173"/>
      <c r="C49" s="1174"/>
      <c r="D49" s="104"/>
      <c r="E49" s="1175" t="s">
        <v>41</v>
      </c>
      <c r="F49" s="1175"/>
      <c r="G49" s="1175"/>
      <c r="H49" s="1176"/>
      <c r="I49" s="345" t="s">
        <v>503</v>
      </c>
      <c r="J49" s="346" t="s">
        <v>503</v>
      </c>
      <c r="K49" s="346" t="s">
        <v>503</v>
      </c>
      <c r="L49" s="346" t="s">
        <v>503</v>
      </c>
      <c r="M49" s="347" t="s">
        <v>503</v>
      </c>
    </row>
    <row r="50" spans="2:13" ht="27.75" customHeight="1" x14ac:dyDescent="0.15">
      <c r="B50" s="1169" t="s">
        <v>42</v>
      </c>
      <c r="C50" s="1170"/>
      <c r="D50" s="107"/>
      <c r="E50" s="1175" t="s">
        <v>43</v>
      </c>
      <c r="F50" s="1175"/>
      <c r="G50" s="1175"/>
      <c r="H50" s="1176"/>
      <c r="I50" s="345">
        <v>3246</v>
      </c>
      <c r="J50" s="346">
        <v>3370</v>
      </c>
      <c r="K50" s="346">
        <v>3974</v>
      </c>
      <c r="L50" s="346">
        <v>5085</v>
      </c>
      <c r="M50" s="347">
        <v>5536</v>
      </c>
    </row>
    <row r="51" spans="2:13" ht="27.75" customHeight="1" x14ac:dyDescent="0.15">
      <c r="B51" s="1171"/>
      <c r="C51" s="1172"/>
      <c r="D51" s="104"/>
      <c r="E51" s="1175" t="s">
        <v>44</v>
      </c>
      <c r="F51" s="1175"/>
      <c r="G51" s="1175"/>
      <c r="H51" s="1176"/>
      <c r="I51" s="345" t="s">
        <v>503</v>
      </c>
      <c r="J51" s="346" t="s">
        <v>503</v>
      </c>
      <c r="K51" s="346" t="s">
        <v>503</v>
      </c>
      <c r="L51" s="346" t="s">
        <v>503</v>
      </c>
      <c r="M51" s="347" t="s">
        <v>503</v>
      </c>
    </row>
    <row r="52" spans="2:13" ht="27.75" customHeight="1" x14ac:dyDescent="0.15">
      <c r="B52" s="1173"/>
      <c r="C52" s="1174"/>
      <c r="D52" s="104"/>
      <c r="E52" s="1175" t="s">
        <v>45</v>
      </c>
      <c r="F52" s="1175"/>
      <c r="G52" s="1175"/>
      <c r="H52" s="1176"/>
      <c r="I52" s="345">
        <v>14767</v>
      </c>
      <c r="J52" s="346">
        <v>14312</v>
      </c>
      <c r="K52" s="346">
        <v>14017</v>
      </c>
      <c r="L52" s="346">
        <v>13713</v>
      </c>
      <c r="M52" s="347">
        <v>13115</v>
      </c>
    </row>
    <row r="53" spans="2:13" ht="27.75" customHeight="1" thickBot="1" x14ac:dyDescent="0.2">
      <c r="B53" s="1177" t="s">
        <v>46</v>
      </c>
      <c r="C53" s="1178"/>
      <c r="D53" s="108"/>
      <c r="E53" s="1179" t="s">
        <v>47</v>
      </c>
      <c r="F53" s="1179"/>
      <c r="G53" s="1179"/>
      <c r="H53" s="1180"/>
      <c r="I53" s="348">
        <v>5600</v>
      </c>
      <c r="J53" s="349">
        <v>6261</v>
      </c>
      <c r="K53" s="349">
        <v>5629</v>
      </c>
      <c r="L53" s="349">
        <v>4265</v>
      </c>
      <c r="M53" s="350">
        <v>3560</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viUoB9SJHBdAIyJa+41aBcXVAubPS5BrBwkfN27OKSj8t9c1loTqhGINxbyEC89P+LfjEMLI2MIwvNPZSV4Qjw==" saltValue="aP/nV1vnecV54rzPMR/Z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547</v>
      </c>
      <c r="G54" s="117" t="s">
        <v>548</v>
      </c>
      <c r="H54" s="118" t="s">
        <v>549</v>
      </c>
    </row>
    <row r="55" spans="2:8" ht="52.5" customHeight="1" x14ac:dyDescent="0.15">
      <c r="B55" s="119"/>
      <c r="C55" s="1196" t="s">
        <v>50</v>
      </c>
      <c r="D55" s="1196"/>
      <c r="E55" s="1197"/>
      <c r="F55" s="120">
        <v>1721</v>
      </c>
      <c r="G55" s="120">
        <v>2234</v>
      </c>
      <c r="H55" s="121">
        <v>2179</v>
      </c>
    </row>
    <row r="56" spans="2:8" ht="52.5" customHeight="1" x14ac:dyDescent="0.15">
      <c r="B56" s="122"/>
      <c r="C56" s="1198" t="s">
        <v>51</v>
      </c>
      <c r="D56" s="1198"/>
      <c r="E56" s="1199"/>
      <c r="F56" s="123">
        <v>883</v>
      </c>
      <c r="G56" s="123">
        <v>1133</v>
      </c>
      <c r="H56" s="124">
        <v>1083</v>
      </c>
    </row>
    <row r="57" spans="2:8" ht="53.25" customHeight="1" x14ac:dyDescent="0.15">
      <c r="B57" s="122"/>
      <c r="C57" s="1200" t="s">
        <v>52</v>
      </c>
      <c r="D57" s="1200"/>
      <c r="E57" s="1201"/>
      <c r="F57" s="125">
        <v>365</v>
      </c>
      <c r="G57" s="125">
        <v>694</v>
      </c>
      <c r="H57" s="126">
        <v>1190</v>
      </c>
    </row>
    <row r="58" spans="2:8" ht="45.75" customHeight="1" x14ac:dyDescent="0.15">
      <c r="B58" s="127"/>
      <c r="C58" s="1188" t="s">
        <v>566</v>
      </c>
      <c r="D58" s="1189"/>
      <c r="E58" s="1190"/>
      <c r="F58" s="128">
        <v>212</v>
      </c>
      <c r="G58" s="128">
        <v>556</v>
      </c>
      <c r="H58" s="129">
        <v>1061</v>
      </c>
    </row>
    <row r="59" spans="2:8" ht="45.75" customHeight="1" x14ac:dyDescent="0.15">
      <c r="B59" s="127"/>
      <c r="C59" s="1188" t="s">
        <v>567</v>
      </c>
      <c r="D59" s="1189"/>
      <c r="E59" s="1190"/>
      <c r="F59" s="128">
        <v>41</v>
      </c>
      <c r="G59" s="128">
        <v>48</v>
      </c>
      <c r="H59" s="129">
        <v>43</v>
      </c>
    </row>
    <row r="60" spans="2:8" ht="45.75" customHeight="1" x14ac:dyDescent="0.15">
      <c r="B60" s="127"/>
      <c r="C60" s="1188" t="s">
        <v>569</v>
      </c>
      <c r="D60" s="1189"/>
      <c r="E60" s="1190"/>
      <c r="F60" s="128">
        <v>34</v>
      </c>
      <c r="G60" s="128">
        <v>36</v>
      </c>
      <c r="H60" s="129">
        <v>38</v>
      </c>
    </row>
    <row r="61" spans="2:8" ht="45.75" customHeight="1" x14ac:dyDescent="0.15">
      <c r="B61" s="127"/>
      <c r="C61" s="1188" t="s">
        <v>570</v>
      </c>
      <c r="D61" s="1189"/>
      <c r="E61" s="1190"/>
      <c r="F61" s="128">
        <v>9</v>
      </c>
      <c r="G61" s="128">
        <v>17</v>
      </c>
      <c r="H61" s="129">
        <v>29</v>
      </c>
    </row>
    <row r="62" spans="2:8" ht="45.75" customHeight="1" thickBot="1" x14ac:dyDescent="0.2">
      <c r="B62" s="130"/>
      <c r="C62" s="1191" t="s">
        <v>568</v>
      </c>
      <c r="D62" s="1192"/>
      <c r="E62" s="1193"/>
      <c r="F62" s="131">
        <v>68</v>
      </c>
      <c r="G62" s="131">
        <v>37</v>
      </c>
      <c r="H62" s="132">
        <v>19</v>
      </c>
    </row>
    <row r="63" spans="2:8" ht="52.5" customHeight="1" thickBot="1" x14ac:dyDescent="0.2">
      <c r="B63" s="133"/>
      <c r="C63" s="1194" t="s">
        <v>53</v>
      </c>
      <c r="D63" s="1194"/>
      <c r="E63" s="1195"/>
      <c r="F63" s="134">
        <v>2968</v>
      </c>
      <c r="G63" s="134">
        <v>4061</v>
      </c>
      <c r="H63" s="135">
        <v>4453</v>
      </c>
    </row>
    <row r="64" spans="2:8" x14ac:dyDescent="0.15"/>
  </sheetData>
  <sheetProtection algorithmName="SHA-512" hashValue="OG/vCduLRIaQcqaQct7pI9o7uCBszGVcFLym5weekFTJC8GLDZUB/vqbPWu3u0xueViWpq/oO4LbXsjiIkuL4Q==" saltValue="5LmMhoxOEnUaKzaRDDOH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542</v>
      </c>
      <c r="G2" s="149"/>
      <c r="H2" s="150"/>
    </row>
    <row r="3" spans="1:8" x14ac:dyDescent="0.15">
      <c r="A3" s="146" t="s">
        <v>535</v>
      </c>
      <c r="B3" s="151"/>
      <c r="C3" s="152"/>
      <c r="D3" s="153">
        <v>74377</v>
      </c>
      <c r="E3" s="154"/>
      <c r="F3" s="155">
        <v>41934</v>
      </c>
      <c r="G3" s="156"/>
      <c r="H3" s="157"/>
    </row>
    <row r="4" spans="1:8" x14ac:dyDescent="0.15">
      <c r="A4" s="158"/>
      <c r="B4" s="159"/>
      <c r="C4" s="160"/>
      <c r="D4" s="161">
        <v>19972</v>
      </c>
      <c r="E4" s="162"/>
      <c r="F4" s="163">
        <v>23352</v>
      </c>
      <c r="G4" s="164"/>
      <c r="H4" s="165"/>
    </row>
    <row r="5" spans="1:8" x14ac:dyDescent="0.15">
      <c r="A5" s="146" t="s">
        <v>537</v>
      </c>
      <c r="B5" s="151"/>
      <c r="C5" s="152"/>
      <c r="D5" s="153">
        <v>43478</v>
      </c>
      <c r="E5" s="154"/>
      <c r="F5" s="155">
        <v>45588</v>
      </c>
      <c r="G5" s="156"/>
      <c r="H5" s="157"/>
    </row>
    <row r="6" spans="1:8" x14ac:dyDescent="0.15">
      <c r="A6" s="158"/>
      <c r="B6" s="159"/>
      <c r="C6" s="160"/>
      <c r="D6" s="161">
        <v>11183</v>
      </c>
      <c r="E6" s="162"/>
      <c r="F6" s="163">
        <v>24150</v>
      </c>
      <c r="G6" s="164"/>
      <c r="H6" s="165"/>
    </row>
    <row r="7" spans="1:8" x14ac:dyDescent="0.15">
      <c r="A7" s="146" t="s">
        <v>538</v>
      </c>
      <c r="B7" s="151"/>
      <c r="C7" s="152"/>
      <c r="D7" s="153">
        <v>26477</v>
      </c>
      <c r="E7" s="154"/>
      <c r="F7" s="155">
        <v>45483</v>
      </c>
      <c r="G7" s="156"/>
      <c r="H7" s="157"/>
    </row>
    <row r="8" spans="1:8" x14ac:dyDescent="0.15">
      <c r="A8" s="158"/>
      <c r="B8" s="159"/>
      <c r="C8" s="160"/>
      <c r="D8" s="161">
        <v>5518</v>
      </c>
      <c r="E8" s="162"/>
      <c r="F8" s="163">
        <v>24241</v>
      </c>
      <c r="G8" s="164"/>
      <c r="H8" s="165"/>
    </row>
    <row r="9" spans="1:8" x14ac:dyDescent="0.15">
      <c r="A9" s="146" t="s">
        <v>539</v>
      </c>
      <c r="B9" s="151"/>
      <c r="C9" s="152"/>
      <c r="D9" s="153">
        <v>24430</v>
      </c>
      <c r="E9" s="154"/>
      <c r="F9" s="155">
        <v>45945</v>
      </c>
      <c r="G9" s="156"/>
      <c r="H9" s="157"/>
    </row>
    <row r="10" spans="1:8" x14ac:dyDescent="0.15">
      <c r="A10" s="158"/>
      <c r="B10" s="159"/>
      <c r="C10" s="160"/>
      <c r="D10" s="161">
        <v>7886</v>
      </c>
      <c r="E10" s="162"/>
      <c r="F10" s="163">
        <v>25180</v>
      </c>
      <c r="G10" s="164"/>
      <c r="H10" s="165"/>
    </row>
    <row r="11" spans="1:8" x14ac:dyDescent="0.15">
      <c r="A11" s="146" t="s">
        <v>540</v>
      </c>
      <c r="B11" s="151"/>
      <c r="C11" s="152"/>
      <c r="D11" s="153">
        <v>29018</v>
      </c>
      <c r="E11" s="154"/>
      <c r="F11" s="155">
        <v>44475</v>
      </c>
      <c r="G11" s="156"/>
      <c r="H11" s="157"/>
    </row>
    <row r="12" spans="1:8" x14ac:dyDescent="0.15">
      <c r="A12" s="158"/>
      <c r="B12" s="159"/>
      <c r="C12" s="166"/>
      <c r="D12" s="161">
        <v>9858</v>
      </c>
      <c r="E12" s="162"/>
      <c r="F12" s="163">
        <v>24780</v>
      </c>
      <c r="G12" s="164"/>
      <c r="H12" s="165"/>
    </row>
    <row r="13" spans="1:8" x14ac:dyDescent="0.15">
      <c r="A13" s="146"/>
      <c r="B13" s="151"/>
      <c r="C13" s="152"/>
      <c r="D13" s="153">
        <v>39556</v>
      </c>
      <c r="E13" s="154"/>
      <c r="F13" s="155">
        <v>44685</v>
      </c>
      <c r="G13" s="167"/>
      <c r="H13" s="157"/>
    </row>
    <row r="14" spans="1:8" x14ac:dyDescent="0.15">
      <c r="A14" s="158"/>
      <c r="B14" s="159"/>
      <c r="C14" s="160"/>
      <c r="D14" s="161">
        <v>10883</v>
      </c>
      <c r="E14" s="162"/>
      <c r="F14" s="163">
        <v>24341</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3.33</v>
      </c>
      <c r="C19" s="168">
        <f>ROUND(VALUE(SUBSTITUTE(実質収支比率等に係る経年分析!G$48,"▲","-")),2)</f>
        <v>4.05</v>
      </c>
      <c r="D19" s="168">
        <f>ROUND(VALUE(SUBSTITUTE(実質収支比率等に係る経年分析!H$48,"▲","-")),2)</f>
        <v>4.8600000000000003</v>
      </c>
      <c r="E19" s="168">
        <f>ROUND(VALUE(SUBSTITUTE(実質収支比率等に係る経年分析!I$48,"▲","-")),2)</f>
        <v>6.46</v>
      </c>
      <c r="F19" s="168">
        <f>ROUND(VALUE(SUBSTITUTE(実質収支比率等に係る経年分析!J$48,"▲","-")),2)</f>
        <v>5.64</v>
      </c>
    </row>
    <row r="20" spans="1:11" x14ac:dyDescent="0.15">
      <c r="A20" s="168" t="s">
        <v>57</v>
      </c>
      <c r="B20" s="168">
        <f>ROUND(VALUE(SUBSTITUTE(実質収支比率等に係る経年分析!F$47,"▲","-")),2)</f>
        <v>13.02</v>
      </c>
      <c r="C20" s="168">
        <f>ROUND(VALUE(SUBSTITUTE(実質収支比率等に係る経年分析!G$47,"▲","-")),2)</f>
        <v>13.92</v>
      </c>
      <c r="D20" s="168">
        <f>ROUND(VALUE(SUBSTITUTE(実質収支比率等に係る経年分析!H$47,"▲","-")),2)</f>
        <v>15.69</v>
      </c>
      <c r="E20" s="168">
        <f>ROUND(VALUE(SUBSTITUTE(実質収支比率等に係る経年分析!I$47,"▲","-")),2)</f>
        <v>19.100000000000001</v>
      </c>
      <c r="F20" s="168">
        <f>ROUND(VALUE(SUBSTITUTE(実質収支比率等に係る経年分析!J$47,"▲","-")),2)</f>
        <v>18.940000000000001</v>
      </c>
    </row>
    <row r="21" spans="1:11" x14ac:dyDescent="0.15">
      <c r="A21" s="168" t="s">
        <v>58</v>
      </c>
      <c r="B21" s="168">
        <f>IF(ISNUMBER(VALUE(SUBSTITUTE(実質収支比率等に係る経年分析!F$49,"▲","-"))),ROUND(VALUE(SUBSTITUTE(実質収支比率等に係る経年分析!F$49,"▲","-")),2),NA())</f>
        <v>1.57</v>
      </c>
      <c r="C21" s="168">
        <f>IF(ISNUMBER(VALUE(SUBSTITUTE(実質収支比率等に係る経年分析!G$49,"▲","-"))),ROUND(VALUE(SUBSTITUTE(実質収支比率等に係る経年分析!G$49,"▲","-")),2),NA())</f>
        <v>1.79</v>
      </c>
      <c r="D21" s="168">
        <f>IF(ISNUMBER(VALUE(SUBSTITUTE(実質収支比率等に係る経年分析!H$49,"▲","-"))),ROUND(VALUE(SUBSTITUTE(実質収支比率等に係る経年分析!H$49,"▲","-")),2),NA())</f>
        <v>3.07</v>
      </c>
      <c r="E21" s="168">
        <f>IF(ISNUMBER(VALUE(SUBSTITUTE(実質収支比率等に係る経年分析!I$49,"▲","-"))),ROUND(VALUE(SUBSTITUTE(実質収支比率等に係る経年分析!I$49,"▲","-")),2),NA())</f>
        <v>6.28</v>
      </c>
      <c r="F21" s="168">
        <f>IF(ISNUMBER(VALUE(SUBSTITUTE(実質収支比率等に係る経年分析!J$49,"▲","-"))),ROUND(VALUE(SUBSTITUTE(実質収支比率等に係る経年分析!J$49,"▲","-")),2),NA())</f>
        <v>-1.4</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str">
        <f>IF(連結実質赤字比率に係る赤字・黒字の構成分析!C$40="",NA(),連結実質赤字比率に係る赤字・黒字の構成分析!C$40)</f>
        <v>介護保険介護サービス事業特別会計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0.03</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0.04</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0.04</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0.04</v>
      </c>
    </row>
    <row r="32" spans="1:11" x14ac:dyDescent="0.15">
      <c r="A32" s="169" t="str">
        <f>IF(連結実質赤字比率に係る赤字・黒字の構成分析!C$38="",NA(),連結実質赤字比率に係る赤字・黒字の構成分析!C$38)</f>
        <v>国民健康保険特別会計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0.43</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0.43</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0.72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0.65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0.62</v>
      </c>
    </row>
    <row r="33" spans="1:16" x14ac:dyDescent="0.15">
      <c r="A33" s="169" t="str">
        <f>IF(連結実質赤字比率に係る赤字・黒字の構成分析!C$37="",NA(),連結実質赤字比率に係る赤字・黒字の構成分析!C$37)</f>
        <v>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0.37</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0.38</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1.64</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0.51</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0.81</v>
      </c>
    </row>
    <row r="34" spans="1:16" x14ac:dyDescent="0.15">
      <c r="A34" s="169" t="str">
        <f>IF(連結実質赤字比率に係る赤字・黒字の構成分析!C$36="",NA(),連結実質赤字比率に係る赤字・黒字の構成分析!C$36)</f>
        <v>下水道事業会計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1.1100000000000001</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1.79</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2.42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2.79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3.42</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3.32</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4.04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4.8600000000000003</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6.45</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5.63</v>
      </c>
    </row>
    <row r="36" spans="1:16" x14ac:dyDescent="0.15">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8.7799999999999994</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8.4700000000000006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9.27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9.42</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11.38</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1212</v>
      </c>
      <c r="E42" s="170"/>
      <c r="F42" s="170"/>
      <c r="G42" s="170">
        <f>'実質公債費比率（分子）の構造'!L$52</f>
        <v>1240</v>
      </c>
      <c r="H42" s="170"/>
      <c r="I42" s="170"/>
      <c r="J42" s="170">
        <f>'実質公債費比率（分子）の構造'!M$52</f>
        <v>1158</v>
      </c>
      <c r="K42" s="170"/>
      <c r="L42" s="170"/>
      <c r="M42" s="170">
        <f>'実質公債費比率（分子）の構造'!N$52</f>
        <v>1146</v>
      </c>
      <c r="N42" s="170"/>
      <c r="O42" s="170"/>
      <c r="P42" s="170">
        <f>'実質公債費比率（分子）の構造'!O$52</f>
        <v>1168</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f>'実質公債費比率（分子）の構造'!K$49</f>
        <v>142</v>
      </c>
      <c r="C45" s="170"/>
      <c r="D45" s="170"/>
      <c r="E45" s="170">
        <f>'実質公債費比率（分子）の構造'!L$49</f>
        <v>127</v>
      </c>
      <c r="F45" s="170"/>
      <c r="G45" s="170"/>
      <c r="H45" s="170">
        <f>'実質公債費比率（分子）の構造'!M$49</f>
        <v>57</v>
      </c>
      <c r="I45" s="170"/>
      <c r="J45" s="170"/>
      <c r="K45" s="170">
        <f>'実質公債費比率（分子）の構造'!N$49</f>
        <v>58</v>
      </c>
      <c r="L45" s="170"/>
      <c r="M45" s="170"/>
      <c r="N45" s="170">
        <f>'実質公債費比率（分子）の構造'!O$49</f>
        <v>43</v>
      </c>
      <c r="O45" s="170"/>
      <c r="P45" s="170"/>
    </row>
    <row r="46" spans="1:16" x14ac:dyDescent="0.15">
      <c r="A46" s="170" t="s">
        <v>69</v>
      </c>
      <c r="B46" s="170">
        <f>'実質公債費比率（分子）の構造'!K$48</f>
        <v>326</v>
      </c>
      <c r="C46" s="170"/>
      <c r="D46" s="170"/>
      <c r="E46" s="170">
        <f>'実質公債費比率（分子）の構造'!L$48</f>
        <v>327</v>
      </c>
      <c r="F46" s="170"/>
      <c r="G46" s="170"/>
      <c r="H46" s="170">
        <f>'実質公債費比率（分子）の構造'!M$48</f>
        <v>319</v>
      </c>
      <c r="I46" s="170"/>
      <c r="J46" s="170"/>
      <c r="K46" s="170">
        <f>'実質公債費比率（分子）の構造'!N$48</f>
        <v>317</v>
      </c>
      <c r="L46" s="170"/>
      <c r="M46" s="170"/>
      <c r="N46" s="170">
        <f>'実質公債費比率（分子）の構造'!O$48</f>
        <v>318</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1326</v>
      </c>
      <c r="C49" s="170"/>
      <c r="D49" s="170"/>
      <c r="E49" s="170">
        <f>'実質公債費比率（分子）の構造'!L$45</f>
        <v>1379</v>
      </c>
      <c r="F49" s="170"/>
      <c r="G49" s="170"/>
      <c r="H49" s="170">
        <f>'実質公債費比率（分子）の構造'!M$45</f>
        <v>1385</v>
      </c>
      <c r="I49" s="170"/>
      <c r="J49" s="170"/>
      <c r="K49" s="170">
        <f>'実質公債費比率（分子）の構造'!N$45</f>
        <v>1399</v>
      </c>
      <c r="L49" s="170"/>
      <c r="M49" s="170"/>
      <c r="N49" s="170">
        <f>'実質公債費比率（分子）の構造'!O$45</f>
        <v>1484</v>
      </c>
      <c r="O49" s="170"/>
      <c r="P49" s="170"/>
    </row>
    <row r="50" spans="1:16" x14ac:dyDescent="0.15">
      <c r="A50" s="170" t="s">
        <v>73</v>
      </c>
      <c r="B50" s="170" t="e">
        <f>NA()</f>
        <v>#N/A</v>
      </c>
      <c r="C50" s="170">
        <f>IF(ISNUMBER('実質公債費比率（分子）の構造'!K$53),'実質公債費比率（分子）の構造'!K$53,NA())</f>
        <v>582</v>
      </c>
      <c r="D50" s="170" t="e">
        <f>NA()</f>
        <v>#N/A</v>
      </c>
      <c r="E50" s="170" t="e">
        <f>NA()</f>
        <v>#N/A</v>
      </c>
      <c r="F50" s="170">
        <f>IF(ISNUMBER('実質公債費比率（分子）の構造'!L$53),'実質公債費比率（分子）の構造'!L$53,NA())</f>
        <v>593</v>
      </c>
      <c r="G50" s="170" t="e">
        <f>NA()</f>
        <v>#N/A</v>
      </c>
      <c r="H50" s="170" t="e">
        <f>NA()</f>
        <v>#N/A</v>
      </c>
      <c r="I50" s="170">
        <f>IF(ISNUMBER('実質公債費比率（分子）の構造'!M$53),'実質公債費比率（分子）の構造'!M$53,NA())</f>
        <v>603</v>
      </c>
      <c r="J50" s="170" t="e">
        <f>NA()</f>
        <v>#N/A</v>
      </c>
      <c r="K50" s="170" t="e">
        <f>NA()</f>
        <v>#N/A</v>
      </c>
      <c r="L50" s="170">
        <f>IF(ISNUMBER('実質公債費比率（分子）の構造'!N$53),'実質公債費比率（分子）の構造'!N$53,NA())</f>
        <v>628</v>
      </c>
      <c r="M50" s="170" t="e">
        <f>NA()</f>
        <v>#N/A</v>
      </c>
      <c r="N50" s="170" t="e">
        <f>NA()</f>
        <v>#N/A</v>
      </c>
      <c r="O50" s="170">
        <f>IF(ISNUMBER('実質公債費比率（分子）の構造'!O$53),'実質公債費比率（分子）の構造'!O$53,NA())</f>
        <v>677</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14767</v>
      </c>
      <c r="E56" s="169"/>
      <c r="F56" s="169"/>
      <c r="G56" s="169">
        <f>'将来負担比率（分子）の構造'!J$52</f>
        <v>14312</v>
      </c>
      <c r="H56" s="169"/>
      <c r="I56" s="169"/>
      <c r="J56" s="169">
        <f>'将来負担比率（分子）の構造'!K$52</f>
        <v>14017</v>
      </c>
      <c r="K56" s="169"/>
      <c r="L56" s="169"/>
      <c r="M56" s="169">
        <f>'将来負担比率（分子）の構造'!L$52</f>
        <v>13713</v>
      </c>
      <c r="N56" s="169"/>
      <c r="O56" s="169"/>
      <c r="P56" s="169">
        <f>'将来負担比率（分子）の構造'!M$52</f>
        <v>13115</v>
      </c>
    </row>
    <row r="57" spans="1:16" x14ac:dyDescent="0.15">
      <c r="A57" s="169" t="s">
        <v>44</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15">
      <c r="A58" s="169" t="s">
        <v>43</v>
      </c>
      <c r="B58" s="169"/>
      <c r="C58" s="169"/>
      <c r="D58" s="169">
        <f>'将来負担比率（分子）の構造'!I$50</f>
        <v>3246</v>
      </c>
      <c r="E58" s="169"/>
      <c r="F58" s="169"/>
      <c r="G58" s="169">
        <f>'将来負担比率（分子）の構造'!J$50</f>
        <v>3370</v>
      </c>
      <c r="H58" s="169"/>
      <c r="I58" s="169"/>
      <c r="J58" s="169">
        <f>'将来負担比率（分子）の構造'!K$50</f>
        <v>3974</v>
      </c>
      <c r="K58" s="169"/>
      <c r="L58" s="169"/>
      <c r="M58" s="169">
        <f>'将来負担比率（分子）の構造'!L$50</f>
        <v>5085</v>
      </c>
      <c r="N58" s="169"/>
      <c r="O58" s="169"/>
      <c r="P58" s="169">
        <f>'将来負担比率（分子）の構造'!M$50</f>
        <v>5536</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1257</v>
      </c>
      <c r="C62" s="169"/>
      <c r="D62" s="169"/>
      <c r="E62" s="169">
        <f>'将来負担比率（分子）の構造'!J$45</f>
        <v>1190</v>
      </c>
      <c r="F62" s="169"/>
      <c r="G62" s="169"/>
      <c r="H62" s="169">
        <f>'将来負担比率（分子）の構造'!K$45</f>
        <v>1122</v>
      </c>
      <c r="I62" s="169"/>
      <c r="J62" s="169"/>
      <c r="K62" s="169">
        <f>'将来負担比率（分子）の構造'!L$45</f>
        <v>1010</v>
      </c>
      <c r="L62" s="169"/>
      <c r="M62" s="169"/>
      <c r="N62" s="169">
        <f>'将来負担比率（分子）の構造'!M$45</f>
        <v>950</v>
      </c>
      <c r="O62" s="169"/>
      <c r="P62" s="169"/>
    </row>
    <row r="63" spans="1:16" x14ac:dyDescent="0.15">
      <c r="A63" s="169" t="s">
        <v>36</v>
      </c>
      <c r="B63" s="169">
        <f>'将来負担比率（分子）の構造'!I$44</f>
        <v>389</v>
      </c>
      <c r="C63" s="169"/>
      <c r="D63" s="169"/>
      <c r="E63" s="169">
        <f>'将来負担比率（分子）の構造'!J$44</f>
        <v>280</v>
      </c>
      <c r="F63" s="169"/>
      <c r="G63" s="169"/>
      <c r="H63" s="169">
        <f>'将来負担比率（分子）の構造'!K$44</f>
        <v>225</v>
      </c>
      <c r="I63" s="169"/>
      <c r="J63" s="169"/>
      <c r="K63" s="169">
        <f>'将来負担比率（分子）の構造'!L$44</f>
        <v>168</v>
      </c>
      <c r="L63" s="169"/>
      <c r="M63" s="169"/>
      <c r="N63" s="169">
        <f>'将来負担比率（分子）の構造'!M$44</f>
        <v>162</v>
      </c>
      <c r="O63" s="169"/>
      <c r="P63" s="169"/>
    </row>
    <row r="64" spans="1:16" x14ac:dyDescent="0.15">
      <c r="A64" s="169" t="s">
        <v>35</v>
      </c>
      <c r="B64" s="169">
        <f>'将来負担比率（分子）の構造'!I$43</f>
        <v>3478</v>
      </c>
      <c r="C64" s="169"/>
      <c r="D64" s="169"/>
      <c r="E64" s="169">
        <f>'将来負担比率（分子）の構造'!J$43</f>
        <v>3613</v>
      </c>
      <c r="F64" s="169"/>
      <c r="G64" s="169"/>
      <c r="H64" s="169">
        <f>'将来負担比率（分子）の構造'!K$43</f>
        <v>3671</v>
      </c>
      <c r="I64" s="169"/>
      <c r="J64" s="169"/>
      <c r="K64" s="169">
        <f>'将来負担比率（分子）の構造'!L$43</f>
        <v>3566</v>
      </c>
      <c r="L64" s="169"/>
      <c r="M64" s="169"/>
      <c r="N64" s="169">
        <f>'将来負担比率（分子）の構造'!M$43</f>
        <v>3502</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18489</v>
      </c>
      <c r="C66" s="169"/>
      <c r="D66" s="169"/>
      <c r="E66" s="169">
        <f>'将来負担比率（分子）の構造'!J$41</f>
        <v>18859</v>
      </c>
      <c r="F66" s="169"/>
      <c r="G66" s="169"/>
      <c r="H66" s="169">
        <f>'将来負担比率（分子）の構造'!K$41</f>
        <v>18604</v>
      </c>
      <c r="I66" s="169"/>
      <c r="J66" s="169"/>
      <c r="K66" s="169">
        <f>'将来負担比率（分子）の構造'!L$41</f>
        <v>18318</v>
      </c>
      <c r="L66" s="169"/>
      <c r="M66" s="169"/>
      <c r="N66" s="169">
        <f>'将来負担比率（分子）の構造'!M$41</f>
        <v>17597</v>
      </c>
      <c r="O66" s="169"/>
      <c r="P66" s="169"/>
    </row>
    <row r="67" spans="1:16" x14ac:dyDescent="0.15">
      <c r="A67" s="169" t="s">
        <v>77</v>
      </c>
      <c r="B67" s="169" t="e">
        <f>NA()</f>
        <v>#N/A</v>
      </c>
      <c r="C67" s="169">
        <f>IF(ISNUMBER('将来負担比率（分子）の構造'!I$53), IF('将来負担比率（分子）の構造'!I$53 &lt; 0, 0, '将来負担比率（分子）の構造'!I$53), NA())</f>
        <v>5600</v>
      </c>
      <c r="D67" s="169" t="e">
        <f>NA()</f>
        <v>#N/A</v>
      </c>
      <c r="E67" s="169" t="e">
        <f>NA()</f>
        <v>#N/A</v>
      </c>
      <c r="F67" s="169">
        <f>IF(ISNUMBER('将来負担比率（分子）の構造'!J$53), IF('将来負担比率（分子）の構造'!J$53 &lt; 0, 0, '将来負担比率（分子）の構造'!J$53), NA())</f>
        <v>6261</v>
      </c>
      <c r="G67" s="169" t="e">
        <f>NA()</f>
        <v>#N/A</v>
      </c>
      <c r="H67" s="169" t="e">
        <f>NA()</f>
        <v>#N/A</v>
      </c>
      <c r="I67" s="169">
        <f>IF(ISNUMBER('将来負担比率（分子）の構造'!K$53), IF('将来負担比率（分子）の構造'!K$53 &lt; 0, 0, '将来負担比率（分子）の構造'!K$53), NA())</f>
        <v>5629</v>
      </c>
      <c r="J67" s="169" t="e">
        <f>NA()</f>
        <v>#N/A</v>
      </c>
      <c r="K67" s="169" t="e">
        <f>NA()</f>
        <v>#N/A</v>
      </c>
      <c r="L67" s="169">
        <f>IF(ISNUMBER('将来負担比率（分子）の構造'!L$53), IF('将来負担比率（分子）の構造'!L$53 &lt; 0, 0, '将来負担比率（分子）の構造'!L$53), NA())</f>
        <v>4265</v>
      </c>
      <c r="M67" s="169" t="e">
        <f>NA()</f>
        <v>#N/A</v>
      </c>
      <c r="N67" s="169" t="e">
        <f>NA()</f>
        <v>#N/A</v>
      </c>
      <c r="O67" s="169">
        <f>IF(ISNUMBER('将来負担比率（分子）の構造'!M$53), IF('将来負担比率（分子）の構造'!M$53 &lt; 0, 0, '将来負担比率（分子）の構造'!M$53), NA())</f>
        <v>3560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1721</v>
      </c>
      <c r="C72" s="173">
        <f>基金残高に係る経年分析!G55</f>
        <v>2234</v>
      </c>
      <c r="D72" s="173">
        <f>基金残高に係る経年分析!H55</f>
        <v>2179</v>
      </c>
    </row>
    <row r="73" spans="1:16" x14ac:dyDescent="0.15">
      <c r="A73" s="172" t="s">
        <v>80</v>
      </c>
      <c r="B73" s="173">
        <f>基金残高に係る経年分析!F56</f>
        <v>883</v>
      </c>
      <c r="C73" s="173">
        <f>基金残高に係る経年分析!G56</f>
        <v>1133</v>
      </c>
      <c r="D73" s="173">
        <f>基金残高に係る経年分析!H56</f>
        <v>1083</v>
      </c>
    </row>
    <row r="74" spans="1:16" x14ac:dyDescent="0.15">
      <c r="A74" s="172" t="s">
        <v>81</v>
      </c>
      <c r="B74" s="173">
        <f>基金残高に係る経年分析!F57</f>
        <v>365</v>
      </c>
      <c r="C74" s="173">
        <f>基金残高に係る経年分析!G57</f>
        <v>694</v>
      </c>
      <c r="D74" s="173">
        <f>基金残高に係る経年分析!H57</f>
        <v>1190</v>
      </c>
    </row>
  </sheetData>
  <sheetProtection algorithmName="SHA-512" hashValue="Q6bq6lc51a3lpUt9k/cwz1YIQd5xREP2PGcFyratxvcQgDiDaeT5GDeDhKE9NhOT0bkLxw+R/JHzjwnHuByjfA==" saltValue="JGcqXXsJKCbKOWTEDf72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214</v>
      </c>
      <c r="DI1" s="705"/>
      <c r="DJ1" s="705"/>
      <c r="DK1" s="705"/>
      <c r="DL1" s="705"/>
      <c r="DM1" s="705"/>
      <c r="DN1" s="706"/>
      <c r="DO1" s="208"/>
      <c r="DP1" s="704" t="s">
        <v>215</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217</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218</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219</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220</v>
      </c>
      <c r="S4" s="661"/>
      <c r="T4" s="661"/>
      <c r="U4" s="661"/>
      <c r="V4" s="661"/>
      <c r="W4" s="661"/>
      <c r="X4" s="661"/>
      <c r="Y4" s="662"/>
      <c r="Z4" s="660" t="s">
        <v>221</v>
      </c>
      <c r="AA4" s="661"/>
      <c r="AB4" s="661"/>
      <c r="AC4" s="662"/>
      <c r="AD4" s="660" t="s">
        <v>222</v>
      </c>
      <c r="AE4" s="661"/>
      <c r="AF4" s="661"/>
      <c r="AG4" s="661"/>
      <c r="AH4" s="661"/>
      <c r="AI4" s="661"/>
      <c r="AJ4" s="661"/>
      <c r="AK4" s="662"/>
      <c r="AL4" s="660" t="s">
        <v>221</v>
      </c>
      <c r="AM4" s="661"/>
      <c r="AN4" s="661"/>
      <c r="AO4" s="662"/>
      <c r="AP4" s="707" t="s">
        <v>223</v>
      </c>
      <c r="AQ4" s="707"/>
      <c r="AR4" s="707"/>
      <c r="AS4" s="707"/>
      <c r="AT4" s="707"/>
      <c r="AU4" s="707"/>
      <c r="AV4" s="707"/>
      <c r="AW4" s="707"/>
      <c r="AX4" s="707"/>
      <c r="AY4" s="707"/>
      <c r="AZ4" s="707"/>
      <c r="BA4" s="707"/>
      <c r="BB4" s="707"/>
      <c r="BC4" s="707"/>
      <c r="BD4" s="707"/>
      <c r="BE4" s="707"/>
      <c r="BF4" s="707"/>
      <c r="BG4" s="707" t="s">
        <v>224</v>
      </c>
      <c r="BH4" s="707"/>
      <c r="BI4" s="707"/>
      <c r="BJ4" s="707"/>
      <c r="BK4" s="707"/>
      <c r="BL4" s="707"/>
      <c r="BM4" s="707"/>
      <c r="BN4" s="707"/>
      <c r="BO4" s="707" t="s">
        <v>221</v>
      </c>
      <c r="BP4" s="707"/>
      <c r="BQ4" s="707"/>
      <c r="BR4" s="707"/>
      <c r="BS4" s="707" t="s">
        <v>225</v>
      </c>
      <c r="BT4" s="707"/>
      <c r="BU4" s="707"/>
      <c r="BV4" s="707"/>
      <c r="BW4" s="707"/>
      <c r="BX4" s="707"/>
      <c r="BY4" s="707"/>
      <c r="BZ4" s="707"/>
      <c r="CA4" s="707"/>
      <c r="CB4" s="707"/>
      <c r="CD4" s="660" t="s">
        <v>226</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227</v>
      </c>
      <c r="C5" s="667"/>
      <c r="D5" s="667"/>
      <c r="E5" s="667"/>
      <c r="F5" s="667"/>
      <c r="G5" s="667"/>
      <c r="H5" s="667"/>
      <c r="I5" s="667"/>
      <c r="J5" s="667"/>
      <c r="K5" s="667"/>
      <c r="L5" s="667"/>
      <c r="M5" s="667"/>
      <c r="N5" s="667"/>
      <c r="O5" s="667"/>
      <c r="P5" s="667"/>
      <c r="Q5" s="668"/>
      <c r="R5" s="663">
        <v>5633386</v>
      </c>
      <c r="S5" s="664"/>
      <c r="T5" s="664"/>
      <c r="U5" s="664"/>
      <c r="V5" s="664"/>
      <c r="W5" s="664"/>
      <c r="X5" s="664"/>
      <c r="Y5" s="689"/>
      <c r="Z5" s="702">
        <v>24.6</v>
      </c>
      <c r="AA5" s="702"/>
      <c r="AB5" s="702"/>
      <c r="AC5" s="702"/>
      <c r="AD5" s="703">
        <v>5633386</v>
      </c>
      <c r="AE5" s="703"/>
      <c r="AF5" s="703"/>
      <c r="AG5" s="703"/>
      <c r="AH5" s="703"/>
      <c r="AI5" s="703"/>
      <c r="AJ5" s="703"/>
      <c r="AK5" s="703"/>
      <c r="AL5" s="690">
        <v>48.8</v>
      </c>
      <c r="AM5" s="672"/>
      <c r="AN5" s="672"/>
      <c r="AO5" s="691"/>
      <c r="AP5" s="666" t="s">
        <v>228</v>
      </c>
      <c r="AQ5" s="667"/>
      <c r="AR5" s="667"/>
      <c r="AS5" s="667"/>
      <c r="AT5" s="667"/>
      <c r="AU5" s="667"/>
      <c r="AV5" s="667"/>
      <c r="AW5" s="667"/>
      <c r="AX5" s="667"/>
      <c r="AY5" s="667"/>
      <c r="AZ5" s="667"/>
      <c r="BA5" s="667"/>
      <c r="BB5" s="667"/>
      <c r="BC5" s="667"/>
      <c r="BD5" s="667"/>
      <c r="BE5" s="667"/>
      <c r="BF5" s="668"/>
      <c r="BG5" s="608">
        <v>5633386</v>
      </c>
      <c r="BH5" s="609"/>
      <c r="BI5" s="609"/>
      <c r="BJ5" s="609"/>
      <c r="BK5" s="609"/>
      <c r="BL5" s="609"/>
      <c r="BM5" s="609"/>
      <c r="BN5" s="610"/>
      <c r="BO5" s="646">
        <v>100</v>
      </c>
      <c r="BP5" s="646"/>
      <c r="BQ5" s="646"/>
      <c r="BR5" s="646"/>
      <c r="BS5" s="647">
        <v>48694</v>
      </c>
      <c r="BT5" s="647"/>
      <c r="BU5" s="647"/>
      <c r="BV5" s="647"/>
      <c r="BW5" s="647"/>
      <c r="BX5" s="647"/>
      <c r="BY5" s="647"/>
      <c r="BZ5" s="647"/>
      <c r="CA5" s="647"/>
      <c r="CB5" s="685"/>
      <c r="CD5" s="660" t="s">
        <v>223</v>
      </c>
      <c r="CE5" s="661"/>
      <c r="CF5" s="661"/>
      <c r="CG5" s="661"/>
      <c r="CH5" s="661"/>
      <c r="CI5" s="661"/>
      <c r="CJ5" s="661"/>
      <c r="CK5" s="661"/>
      <c r="CL5" s="661"/>
      <c r="CM5" s="661"/>
      <c r="CN5" s="661"/>
      <c r="CO5" s="661"/>
      <c r="CP5" s="661"/>
      <c r="CQ5" s="662"/>
      <c r="CR5" s="660" t="s">
        <v>229</v>
      </c>
      <c r="CS5" s="661"/>
      <c r="CT5" s="661"/>
      <c r="CU5" s="661"/>
      <c r="CV5" s="661"/>
      <c r="CW5" s="661"/>
      <c r="CX5" s="661"/>
      <c r="CY5" s="662"/>
      <c r="CZ5" s="660" t="s">
        <v>221</v>
      </c>
      <c r="DA5" s="661"/>
      <c r="DB5" s="661"/>
      <c r="DC5" s="662"/>
      <c r="DD5" s="660" t="s">
        <v>230</v>
      </c>
      <c r="DE5" s="661"/>
      <c r="DF5" s="661"/>
      <c r="DG5" s="661"/>
      <c r="DH5" s="661"/>
      <c r="DI5" s="661"/>
      <c r="DJ5" s="661"/>
      <c r="DK5" s="661"/>
      <c r="DL5" s="661"/>
      <c r="DM5" s="661"/>
      <c r="DN5" s="661"/>
      <c r="DO5" s="661"/>
      <c r="DP5" s="662"/>
      <c r="DQ5" s="660" t="s">
        <v>231</v>
      </c>
      <c r="DR5" s="661"/>
      <c r="DS5" s="661"/>
      <c r="DT5" s="661"/>
      <c r="DU5" s="661"/>
      <c r="DV5" s="661"/>
      <c r="DW5" s="661"/>
      <c r="DX5" s="661"/>
      <c r="DY5" s="661"/>
      <c r="DZ5" s="661"/>
      <c r="EA5" s="661"/>
      <c r="EB5" s="661"/>
      <c r="EC5" s="662"/>
    </row>
    <row r="6" spans="2:143" ht="11.25" customHeight="1" x14ac:dyDescent="0.15">
      <c r="B6" s="605" t="s">
        <v>232</v>
      </c>
      <c r="C6" s="606"/>
      <c r="D6" s="606"/>
      <c r="E6" s="606"/>
      <c r="F6" s="606"/>
      <c r="G6" s="606"/>
      <c r="H6" s="606"/>
      <c r="I6" s="606"/>
      <c r="J6" s="606"/>
      <c r="K6" s="606"/>
      <c r="L6" s="606"/>
      <c r="M6" s="606"/>
      <c r="N6" s="606"/>
      <c r="O6" s="606"/>
      <c r="P6" s="606"/>
      <c r="Q6" s="607"/>
      <c r="R6" s="608">
        <v>205924</v>
      </c>
      <c r="S6" s="609"/>
      <c r="T6" s="609"/>
      <c r="U6" s="609"/>
      <c r="V6" s="609"/>
      <c r="W6" s="609"/>
      <c r="X6" s="609"/>
      <c r="Y6" s="610"/>
      <c r="Z6" s="646">
        <v>0.9</v>
      </c>
      <c r="AA6" s="646"/>
      <c r="AB6" s="646"/>
      <c r="AC6" s="646"/>
      <c r="AD6" s="647">
        <v>205924</v>
      </c>
      <c r="AE6" s="647"/>
      <c r="AF6" s="647"/>
      <c r="AG6" s="647"/>
      <c r="AH6" s="647"/>
      <c r="AI6" s="647"/>
      <c r="AJ6" s="647"/>
      <c r="AK6" s="647"/>
      <c r="AL6" s="611">
        <v>1.8</v>
      </c>
      <c r="AM6" s="612"/>
      <c r="AN6" s="612"/>
      <c r="AO6" s="648"/>
      <c r="AP6" s="605" t="s">
        <v>233</v>
      </c>
      <c r="AQ6" s="606"/>
      <c r="AR6" s="606"/>
      <c r="AS6" s="606"/>
      <c r="AT6" s="606"/>
      <c r="AU6" s="606"/>
      <c r="AV6" s="606"/>
      <c r="AW6" s="606"/>
      <c r="AX6" s="606"/>
      <c r="AY6" s="606"/>
      <c r="AZ6" s="606"/>
      <c r="BA6" s="606"/>
      <c r="BB6" s="606"/>
      <c r="BC6" s="606"/>
      <c r="BD6" s="606"/>
      <c r="BE6" s="606"/>
      <c r="BF6" s="607"/>
      <c r="BG6" s="608">
        <v>5633386</v>
      </c>
      <c r="BH6" s="609"/>
      <c r="BI6" s="609"/>
      <c r="BJ6" s="609"/>
      <c r="BK6" s="609"/>
      <c r="BL6" s="609"/>
      <c r="BM6" s="609"/>
      <c r="BN6" s="610"/>
      <c r="BO6" s="646">
        <v>100</v>
      </c>
      <c r="BP6" s="646"/>
      <c r="BQ6" s="646"/>
      <c r="BR6" s="646"/>
      <c r="BS6" s="647">
        <v>48694</v>
      </c>
      <c r="BT6" s="647"/>
      <c r="BU6" s="647"/>
      <c r="BV6" s="647"/>
      <c r="BW6" s="647"/>
      <c r="BX6" s="647"/>
      <c r="BY6" s="647"/>
      <c r="BZ6" s="647"/>
      <c r="CA6" s="647"/>
      <c r="CB6" s="685"/>
      <c r="CD6" s="666" t="s">
        <v>234</v>
      </c>
      <c r="CE6" s="667"/>
      <c r="CF6" s="667"/>
      <c r="CG6" s="667"/>
      <c r="CH6" s="667"/>
      <c r="CI6" s="667"/>
      <c r="CJ6" s="667"/>
      <c r="CK6" s="667"/>
      <c r="CL6" s="667"/>
      <c r="CM6" s="667"/>
      <c r="CN6" s="667"/>
      <c r="CO6" s="667"/>
      <c r="CP6" s="667"/>
      <c r="CQ6" s="668"/>
      <c r="CR6" s="608">
        <v>154801</v>
      </c>
      <c r="CS6" s="609"/>
      <c r="CT6" s="609"/>
      <c r="CU6" s="609"/>
      <c r="CV6" s="609"/>
      <c r="CW6" s="609"/>
      <c r="CX6" s="609"/>
      <c r="CY6" s="610"/>
      <c r="CZ6" s="690">
        <v>0.7</v>
      </c>
      <c r="DA6" s="672"/>
      <c r="DB6" s="672"/>
      <c r="DC6" s="692"/>
      <c r="DD6" s="614" t="s">
        <v>174</v>
      </c>
      <c r="DE6" s="609"/>
      <c r="DF6" s="609"/>
      <c r="DG6" s="609"/>
      <c r="DH6" s="609"/>
      <c r="DI6" s="609"/>
      <c r="DJ6" s="609"/>
      <c r="DK6" s="609"/>
      <c r="DL6" s="609"/>
      <c r="DM6" s="609"/>
      <c r="DN6" s="609"/>
      <c r="DO6" s="609"/>
      <c r="DP6" s="610"/>
      <c r="DQ6" s="614">
        <v>154801</v>
      </c>
      <c r="DR6" s="609"/>
      <c r="DS6" s="609"/>
      <c r="DT6" s="609"/>
      <c r="DU6" s="609"/>
      <c r="DV6" s="609"/>
      <c r="DW6" s="609"/>
      <c r="DX6" s="609"/>
      <c r="DY6" s="609"/>
      <c r="DZ6" s="609"/>
      <c r="EA6" s="609"/>
      <c r="EB6" s="609"/>
      <c r="EC6" s="645"/>
    </row>
    <row r="7" spans="2:143" ht="11.25" customHeight="1" x14ac:dyDescent="0.15">
      <c r="B7" s="605" t="s">
        <v>235</v>
      </c>
      <c r="C7" s="606"/>
      <c r="D7" s="606"/>
      <c r="E7" s="606"/>
      <c r="F7" s="606"/>
      <c r="G7" s="606"/>
      <c r="H7" s="606"/>
      <c r="I7" s="606"/>
      <c r="J7" s="606"/>
      <c r="K7" s="606"/>
      <c r="L7" s="606"/>
      <c r="M7" s="606"/>
      <c r="N7" s="606"/>
      <c r="O7" s="606"/>
      <c r="P7" s="606"/>
      <c r="Q7" s="607"/>
      <c r="R7" s="608">
        <v>1956</v>
      </c>
      <c r="S7" s="609"/>
      <c r="T7" s="609"/>
      <c r="U7" s="609"/>
      <c r="V7" s="609"/>
      <c r="W7" s="609"/>
      <c r="X7" s="609"/>
      <c r="Y7" s="610"/>
      <c r="Z7" s="646">
        <v>0</v>
      </c>
      <c r="AA7" s="646"/>
      <c r="AB7" s="646"/>
      <c r="AC7" s="646"/>
      <c r="AD7" s="647">
        <v>1956</v>
      </c>
      <c r="AE7" s="647"/>
      <c r="AF7" s="647"/>
      <c r="AG7" s="647"/>
      <c r="AH7" s="647"/>
      <c r="AI7" s="647"/>
      <c r="AJ7" s="647"/>
      <c r="AK7" s="647"/>
      <c r="AL7" s="611">
        <v>0</v>
      </c>
      <c r="AM7" s="612"/>
      <c r="AN7" s="612"/>
      <c r="AO7" s="648"/>
      <c r="AP7" s="605" t="s">
        <v>236</v>
      </c>
      <c r="AQ7" s="606"/>
      <c r="AR7" s="606"/>
      <c r="AS7" s="606"/>
      <c r="AT7" s="606"/>
      <c r="AU7" s="606"/>
      <c r="AV7" s="606"/>
      <c r="AW7" s="606"/>
      <c r="AX7" s="606"/>
      <c r="AY7" s="606"/>
      <c r="AZ7" s="606"/>
      <c r="BA7" s="606"/>
      <c r="BB7" s="606"/>
      <c r="BC7" s="606"/>
      <c r="BD7" s="606"/>
      <c r="BE7" s="606"/>
      <c r="BF7" s="607"/>
      <c r="BG7" s="608">
        <v>2789559</v>
      </c>
      <c r="BH7" s="609"/>
      <c r="BI7" s="609"/>
      <c r="BJ7" s="609"/>
      <c r="BK7" s="609"/>
      <c r="BL7" s="609"/>
      <c r="BM7" s="609"/>
      <c r="BN7" s="610"/>
      <c r="BO7" s="646">
        <v>49.5</v>
      </c>
      <c r="BP7" s="646"/>
      <c r="BQ7" s="646"/>
      <c r="BR7" s="646"/>
      <c r="BS7" s="647">
        <v>48694</v>
      </c>
      <c r="BT7" s="647"/>
      <c r="BU7" s="647"/>
      <c r="BV7" s="647"/>
      <c r="BW7" s="647"/>
      <c r="BX7" s="647"/>
      <c r="BY7" s="647"/>
      <c r="BZ7" s="647"/>
      <c r="CA7" s="647"/>
      <c r="CB7" s="685"/>
      <c r="CD7" s="605" t="s">
        <v>237</v>
      </c>
      <c r="CE7" s="606"/>
      <c r="CF7" s="606"/>
      <c r="CG7" s="606"/>
      <c r="CH7" s="606"/>
      <c r="CI7" s="606"/>
      <c r="CJ7" s="606"/>
      <c r="CK7" s="606"/>
      <c r="CL7" s="606"/>
      <c r="CM7" s="606"/>
      <c r="CN7" s="606"/>
      <c r="CO7" s="606"/>
      <c r="CP7" s="606"/>
      <c r="CQ7" s="607"/>
      <c r="CR7" s="608">
        <v>3237347</v>
      </c>
      <c r="CS7" s="609"/>
      <c r="CT7" s="609"/>
      <c r="CU7" s="609"/>
      <c r="CV7" s="609"/>
      <c r="CW7" s="609"/>
      <c r="CX7" s="609"/>
      <c r="CY7" s="610"/>
      <c r="CZ7" s="646">
        <v>14.6</v>
      </c>
      <c r="DA7" s="646"/>
      <c r="DB7" s="646"/>
      <c r="DC7" s="646"/>
      <c r="DD7" s="614">
        <v>55510</v>
      </c>
      <c r="DE7" s="609"/>
      <c r="DF7" s="609"/>
      <c r="DG7" s="609"/>
      <c r="DH7" s="609"/>
      <c r="DI7" s="609"/>
      <c r="DJ7" s="609"/>
      <c r="DK7" s="609"/>
      <c r="DL7" s="609"/>
      <c r="DM7" s="609"/>
      <c r="DN7" s="609"/>
      <c r="DO7" s="609"/>
      <c r="DP7" s="610"/>
      <c r="DQ7" s="614">
        <v>2894435</v>
      </c>
      <c r="DR7" s="609"/>
      <c r="DS7" s="609"/>
      <c r="DT7" s="609"/>
      <c r="DU7" s="609"/>
      <c r="DV7" s="609"/>
      <c r="DW7" s="609"/>
      <c r="DX7" s="609"/>
      <c r="DY7" s="609"/>
      <c r="DZ7" s="609"/>
      <c r="EA7" s="609"/>
      <c r="EB7" s="609"/>
      <c r="EC7" s="645"/>
    </row>
    <row r="8" spans="2:143" ht="11.25" customHeight="1" x14ac:dyDescent="0.15">
      <c r="B8" s="605" t="s">
        <v>238</v>
      </c>
      <c r="C8" s="606"/>
      <c r="D8" s="606"/>
      <c r="E8" s="606"/>
      <c r="F8" s="606"/>
      <c r="G8" s="606"/>
      <c r="H8" s="606"/>
      <c r="I8" s="606"/>
      <c r="J8" s="606"/>
      <c r="K8" s="606"/>
      <c r="L8" s="606"/>
      <c r="M8" s="606"/>
      <c r="N8" s="606"/>
      <c r="O8" s="606"/>
      <c r="P8" s="606"/>
      <c r="Q8" s="607"/>
      <c r="R8" s="608">
        <v>15394</v>
      </c>
      <c r="S8" s="609"/>
      <c r="T8" s="609"/>
      <c r="U8" s="609"/>
      <c r="V8" s="609"/>
      <c r="W8" s="609"/>
      <c r="X8" s="609"/>
      <c r="Y8" s="610"/>
      <c r="Z8" s="646">
        <v>0.1</v>
      </c>
      <c r="AA8" s="646"/>
      <c r="AB8" s="646"/>
      <c r="AC8" s="646"/>
      <c r="AD8" s="647">
        <v>15394</v>
      </c>
      <c r="AE8" s="647"/>
      <c r="AF8" s="647"/>
      <c r="AG8" s="647"/>
      <c r="AH8" s="647"/>
      <c r="AI8" s="647"/>
      <c r="AJ8" s="647"/>
      <c r="AK8" s="647"/>
      <c r="AL8" s="611">
        <v>0.1</v>
      </c>
      <c r="AM8" s="612"/>
      <c r="AN8" s="612"/>
      <c r="AO8" s="648"/>
      <c r="AP8" s="605" t="s">
        <v>239</v>
      </c>
      <c r="AQ8" s="606"/>
      <c r="AR8" s="606"/>
      <c r="AS8" s="606"/>
      <c r="AT8" s="606"/>
      <c r="AU8" s="606"/>
      <c r="AV8" s="606"/>
      <c r="AW8" s="606"/>
      <c r="AX8" s="606"/>
      <c r="AY8" s="606"/>
      <c r="AZ8" s="606"/>
      <c r="BA8" s="606"/>
      <c r="BB8" s="606"/>
      <c r="BC8" s="606"/>
      <c r="BD8" s="606"/>
      <c r="BE8" s="606"/>
      <c r="BF8" s="607"/>
      <c r="BG8" s="608">
        <v>102219</v>
      </c>
      <c r="BH8" s="609"/>
      <c r="BI8" s="609"/>
      <c r="BJ8" s="609"/>
      <c r="BK8" s="609"/>
      <c r="BL8" s="609"/>
      <c r="BM8" s="609"/>
      <c r="BN8" s="610"/>
      <c r="BO8" s="646">
        <v>1.8</v>
      </c>
      <c r="BP8" s="646"/>
      <c r="BQ8" s="646"/>
      <c r="BR8" s="646"/>
      <c r="BS8" s="647" t="s">
        <v>240</v>
      </c>
      <c r="BT8" s="647"/>
      <c r="BU8" s="647"/>
      <c r="BV8" s="647"/>
      <c r="BW8" s="647"/>
      <c r="BX8" s="647"/>
      <c r="BY8" s="647"/>
      <c r="BZ8" s="647"/>
      <c r="CA8" s="647"/>
      <c r="CB8" s="685"/>
      <c r="CD8" s="605" t="s">
        <v>241</v>
      </c>
      <c r="CE8" s="606"/>
      <c r="CF8" s="606"/>
      <c r="CG8" s="606"/>
      <c r="CH8" s="606"/>
      <c r="CI8" s="606"/>
      <c r="CJ8" s="606"/>
      <c r="CK8" s="606"/>
      <c r="CL8" s="606"/>
      <c r="CM8" s="606"/>
      <c r="CN8" s="606"/>
      <c r="CO8" s="606"/>
      <c r="CP8" s="606"/>
      <c r="CQ8" s="607"/>
      <c r="CR8" s="608">
        <v>9543303</v>
      </c>
      <c r="CS8" s="609"/>
      <c r="CT8" s="609"/>
      <c r="CU8" s="609"/>
      <c r="CV8" s="609"/>
      <c r="CW8" s="609"/>
      <c r="CX8" s="609"/>
      <c r="CY8" s="610"/>
      <c r="CZ8" s="646">
        <v>43</v>
      </c>
      <c r="DA8" s="646"/>
      <c r="DB8" s="646"/>
      <c r="DC8" s="646"/>
      <c r="DD8" s="614">
        <v>174061</v>
      </c>
      <c r="DE8" s="609"/>
      <c r="DF8" s="609"/>
      <c r="DG8" s="609"/>
      <c r="DH8" s="609"/>
      <c r="DI8" s="609"/>
      <c r="DJ8" s="609"/>
      <c r="DK8" s="609"/>
      <c r="DL8" s="609"/>
      <c r="DM8" s="609"/>
      <c r="DN8" s="609"/>
      <c r="DO8" s="609"/>
      <c r="DP8" s="610"/>
      <c r="DQ8" s="614">
        <v>4288191</v>
      </c>
      <c r="DR8" s="609"/>
      <c r="DS8" s="609"/>
      <c r="DT8" s="609"/>
      <c r="DU8" s="609"/>
      <c r="DV8" s="609"/>
      <c r="DW8" s="609"/>
      <c r="DX8" s="609"/>
      <c r="DY8" s="609"/>
      <c r="DZ8" s="609"/>
      <c r="EA8" s="609"/>
      <c r="EB8" s="609"/>
      <c r="EC8" s="645"/>
    </row>
    <row r="9" spans="2:143" ht="11.25" customHeight="1" x14ac:dyDescent="0.15">
      <c r="B9" s="605" t="s">
        <v>242</v>
      </c>
      <c r="C9" s="606"/>
      <c r="D9" s="606"/>
      <c r="E9" s="606"/>
      <c r="F9" s="606"/>
      <c r="G9" s="606"/>
      <c r="H9" s="606"/>
      <c r="I9" s="606"/>
      <c r="J9" s="606"/>
      <c r="K9" s="606"/>
      <c r="L9" s="606"/>
      <c r="M9" s="606"/>
      <c r="N9" s="606"/>
      <c r="O9" s="606"/>
      <c r="P9" s="606"/>
      <c r="Q9" s="607"/>
      <c r="R9" s="608">
        <v>11691</v>
      </c>
      <c r="S9" s="609"/>
      <c r="T9" s="609"/>
      <c r="U9" s="609"/>
      <c r="V9" s="609"/>
      <c r="W9" s="609"/>
      <c r="X9" s="609"/>
      <c r="Y9" s="610"/>
      <c r="Z9" s="646">
        <v>0.1</v>
      </c>
      <c r="AA9" s="646"/>
      <c r="AB9" s="646"/>
      <c r="AC9" s="646"/>
      <c r="AD9" s="647">
        <v>11691</v>
      </c>
      <c r="AE9" s="647"/>
      <c r="AF9" s="647"/>
      <c r="AG9" s="647"/>
      <c r="AH9" s="647"/>
      <c r="AI9" s="647"/>
      <c r="AJ9" s="647"/>
      <c r="AK9" s="647"/>
      <c r="AL9" s="611">
        <v>0.1</v>
      </c>
      <c r="AM9" s="612"/>
      <c r="AN9" s="612"/>
      <c r="AO9" s="648"/>
      <c r="AP9" s="605" t="s">
        <v>243</v>
      </c>
      <c r="AQ9" s="606"/>
      <c r="AR9" s="606"/>
      <c r="AS9" s="606"/>
      <c r="AT9" s="606"/>
      <c r="AU9" s="606"/>
      <c r="AV9" s="606"/>
      <c r="AW9" s="606"/>
      <c r="AX9" s="606"/>
      <c r="AY9" s="606"/>
      <c r="AZ9" s="606"/>
      <c r="BA9" s="606"/>
      <c r="BB9" s="606"/>
      <c r="BC9" s="606"/>
      <c r="BD9" s="606"/>
      <c r="BE9" s="606"/>
      <c r="BF9" s="607"/>
      <c r="BG9" s="608">
        <v>2401024</v>
      </c>
      <c r="BH9" s="609"/>
      <c r="BI9" s="609"/>
      <c r="BJ9" s="609"/>
      <c r="BK9" s="609"/>
      <c r="BL9" s="609"/>
      <c r="BM9" s="609"/>
      <c r="BN9" s="610"/>
      <c r="BO9" s="646">
        <v>42.6</v>
      </c>
      <c r="BP9" s="646"/>
      <c r="BQ9" s="646"/>
      <c r="BR9" s="646"/>
      <c r="BS9" s="647" t="s">
        <v>240</v>
      </c>
      <c r="BT9" s="647"/>
      <c r="BU9" s="647"/>
      <c r="BV9" s="647"/>
      <c r="BW9" s="647"/>
      <c r="BX9" s="647"/>
      <c r="BY9" s="647"/>
      <c r="BZ9" s="647"/>
      <c r="CA9" s="647"/>
      <c r="CB9" s="685"/>
      <c r="CD9" s="605" t="s">
        <v>244</v>
      </c>
      <c r="CE9" s="606"/>
      <c r="CF9" s="606"/>
      <c r="CG9" s="606"/>
      <c r="CH9" s="606"/>
      <c r="CI9" s="606"/>
      <c r="CJ9" s="606"/>
      <c r="CK9" s="606"/>
      <c r="CL9" s="606"/>
      <c r="CM9" s="606"/>
      <c r="CN9" s="606"/>
      <c r="CO9" s="606"/>
      <c r="CP9" s="606"/>
      <c r="CQ9" s="607"/>
      <c r="CR9" s="608">
        <v>2295266</v>
      </c>
      <c r="CS9" s="609"/>
      <c r="CT9" s="609"/>
      <c r="CU9" s="609"/>
      <c r="CV9" s="609"/>
      <c r="CW9" s="609"/>
      <c r="CX9" s="609"/>
      <c r="CY9" s="610"/>
      <c r="CZ9" s="646">
        <v>10.4</v>
      </c>
      <c r="DA9" s="646"/>
      <c r="DB9" s="646"/>
      <c r="DC9" s="646"/>
      <c r="DD9" s="614">
        <v>21320</v>
      </c>
      <c r="DE9" s="609"/>
      <c r="DF9" s="609"/>
      <c r="DG9" s="609"/>
      <c r="DH9" s="609"/>
      <c r="DI9" s="609"/>
      <c r="DJ9" s="609"/>
      <c r="DK9" s="609"/>
      <c r="DL9" s="609"/>
      <c r="DM9" s="609"/>
      <c r="DN9" s="609"/>
      <c r="DO9" s="609"/>
      <c r="DP9" s="610"/>
      <c r="DQ9" s="614">
        <v>1783469</v>
      </c>
      <c r="DR9" s="609"/>
      <c r="DS9" s="609"/>
      <c r="DT9" s="609"/>
      <c r="DU9" s="609"/>
      <c r="DV9" s="609"/>
      <c r="DW9" s="609"/>
      <c r="DX9" s="609"/>
      <c r="DY9" s="609"/>
      <c r="DZ9" s="609"/>
      <c r="EA9" s="609"/>
      <c r="EB9" s="609"/>
      <c r="EC9" s="645"/>
    </row>
    <row r="10" spans="2:143" ht="11.25" customHeight="1" x14ac:dyDescent="0.15">
      <c r="B10" s="605" t="s">
        <v>245</v>
      </c>
      <c r="C10" s="606"/>
      <c r="D10" s="606"/>
      <c r="E10" s="606"/>
      <c r="F10" s="606"/>
      <c r="G10" s="606"/>
      <c r="H10" s="606"/>
      <c r="I10" s="606"/>
      <c r="J10" s="606"/>
      <c r="K10" s="606"/>
      <c r="L10" s="606"/>
      <c r="M10" s="606"/>
      <c r="N10" s="606"/>
      <c r="O10" s="606"/>
      <c r="P10" s="606"/>
      <c r="Q10" s="607"/>
      <c r="R10" s="608" t="s">
        <v>174</v>
      </c>
      <c r="S10" s="609"/>
      <c r="T10" s="609"/>
      <c r="U10" s="609"/>
      <c r="V10" s="609"/>
      <c r="W10" s="609"/>
      <c r="X10" s="609"/>
      <c r="Y10" s="610"/>
      <c r="Z10" s="646" t="s">
        <v>174</v>
      </c>
      <c r="AA10" s="646"/>
      <c r="AB10" s="646"/>
      <c r="AC10" s="646"/>
      <c r="AD10" s="647" t="s">
        <v>240</v>
      </c>
      <c r="AE10" s="647"/>
      <c r="AF10" s="647"/>
      <c r="AG10" s="647"/>
      <c r="AH10" s="647"/>
      <c r="AI10" s="647"/>
      <c r="AJ10" s="647"/>
      <c r="AK10" s="647"/>
      <c r="AL10" s="611" t="s">
        <v>240</v>
      </c>
      <c r="AM10" s="612"/>
      <c r="AN10" s="612"/>
      <c r="AO10" s="648"/>
      <c r="AP10" s="605" t="s">
        <v>246</v>
      </c>
      <c r="AQ10" s="606"/>
      <c r="AR10" s="606"/>
      <c r="AS10" s="606"/>
      <c r="AT10" s="606"/>
      <c r="AU10" s="606"/>
      <c r="AV10" s="606"/>
      <c r="AW10" s="606"/>
      <c r="AX10" s="606"/>
      <c r="AY10" s="606"/>
      <c r="AZ10" s="606"/>
      <c r="BA10" s="606"/>
      <c r="BB10" s="606"/>
      <c r="BC10" s="606"/>
      <c r="BD10" s="606"/>
      <c r="BE10" s="606"/>
      <c r="BF10" s="607"/>
      <c r="BG10" s="608">
        <v>114801</v>
      </c>
      <c r="BH10" s="609"/>
      <c r="BI10" s="609"/>
      <c r="BJ10" s="609"/>
      <c r="BK10" s="609"/>
      <c r="BL10" s="609"/>
      <c r="BM10" s="609"/>
      <c r="BN10" s="610"/>
      <c r="BO10" s="646">
        <v>2</v>
      </c>
      <c r="BP10" s="646"/>
      <c r="BQ10" s="646"/>
      <c r="BR10" s="646"/>
      <c r="BS10" s="647" t="s">
        <v>240</v>
      </c>
      <c r="BT10" s="647"/>
      <c r="BU10" s="647"/>
      <c r="BV10" s="647"/>
      <c r="BW10" s="647"/>
      <c r="BX10" s="647"/>
      <c r="BY10" s="647"/>
      <c r="BZ10" s="647"/>
      <c r="CA10" s="647"/>
      <c r="CB10" s="685"/>
      <c r="CD10" s="605" t="s">
        <v>247</v>
      </c>
      <c r="CE10" s="606"/>
      <c r="CF10" s="606"/>
      <c r="CG10" s="606"/>
      <c r="CH10" s="606"/>
      <c r="CI10" s="606"/>
      <c r="CJ10" s="606"/>
      <c r="CK10" s="606"/>
      <c r="CL10" s="606"/>
      <c r="CM10" s="606"/>
      <c r="CN10" s="606"/>
      <c r="CO10" s="606"/>
      <c r="CP10" s="606"/>
      <c r="CQ10" s="607"/>
      <c r="CR10" s="608">
        <v>29459</v>
      </c>
      <c r="CS10" s="609"/>
      <c r="CT10" s="609"/>
      <c r="CU10" s="609"/>
      <c r="CV10" s="609"/>
      <c r="CW10" s="609"/>
      <c r="CX10" s="609"/>
      <c r="CY10" s="610"/>
      <c r="CZ10" s="646">
        <v>0.1</v>
      </c>
      <c r="DA10" s="646"/>
      <c r="DB10" s="646"/>
      <c r="DC10" s="646"/>
      <c r="DD10" s="614" t="s">
        <v>174</v>
      </c>
      <c r="DE10" s="609"/>
      <c r="DF10" s="609"/>
      <c r="DG10" s="609"/>
      <c r="DH10" s="609"/>
      <c r="DI10" s="609"/>
      <c r="DJ10" s="609"/>
      <c r="DK10" s="609"/>
      <c r="DL10" s="609"/>
      <c r="DM10" s="609"/>
      <c r="DN10" s="609"/>
      <c r="DO10" s="609"/>
      <c r="DP10" s="610"/>
      <c r="DQ10" s="614">
        <v>24459</v>
      </c>
      <c r="DR10" s="609"/>
      <c r="DS10" s="609"/>
      <c r="DT10" s="609"/>
      <c r="DU10" s="609"/>
      <c r="DV10" s="609"/>
      <c r="DW10" s="609"/>
      <c r="DX10" s="609"/>
      <c r="DY10" s="609"/>
      <c r="DZ10" s="609"/>
      <c r="EA10" s="609"/>
      <c r="EB10" s="609"/>
      <c r="EC10" s="645"/>
    </row>
    <row r="11" spans="2:143" ht="11.25" customHeight="1" x14ac:dyDescent="0.15">
      <c r="B11" s="605" t="s">
        <v>248</v>
      </c>
      <c r="C11" s="606"/>
      <c r="D11" s="606"/>
      <c r="E11" s="606"/>
      <c r="F11" s="606"/>
      <c r="G11" s="606"/>
      <c r="H11" s="606"/>
      <c r="I11" s="606"/>
      <c r="J11" s="606"/>
      <c r="K11" s="606"/>
      <c r="L11" s="606"/>
      <c r="M11" s="606"/>
      <c r="N11" s="606"/>
      <c r="O11" s="606"/>
      <c r="P11" s="606"/>
      <c r="Q11" s="607"/>
      <c r="R11" s="608">
        <v>1303878</v>
      </c>
      <c r="S11" s="609"/>
      <c r="T11" s="609"/>
      <c r="U11" s="609"/>
      <c r="V11" s="609"/>
      <c r="W11" s="609"/>
      <c r="X11" s="609"/>
      <c r="Y11" s="610"/>
      <c r="Z11" s="611">
        <v>5.7</v>
      </c>
      <c r="AA11" s="612"/>
      <c r="AB11" s="612"/>
      <c r="AC11" s="613"/>
      <c r="AD11" s="614">
        <v>1303878</v>
      </c>
      <c r="AE11" s="609"/>
      <c r="AF11" s="609"/>
      <c r="AG11" s="609"/>
      <c r="AH11" s="609"/>
      <c r="AI11" s="609"/>
      <c r="AJ11" s="609"/>
      <c r="AK11" s="610"/>
      <c r="AL11" s="611">
        <v>11.3</v>
      </c>
      <c r="AM11" s="612"/>
      <c r="AN11" s="612"/>
      <c r="AO11" s="648"/>
      <c r="AP11" s="605" t="s">
        <v>249</v>
      </c>
      <c r="AQ11" s="606"/>
      <c r="AR11" s="606"/>
      <c r="AS11" s="606"/>
      <c r="AT11" s="606"/>
      <c r="AU11" s="606"/>
      <c r="AV11" s="606"/>
      <c r="AW11" s="606"/>
      <c r="AX11" s="606"/>
      <c r="AY11" s="606"/>
      <c r="AZ11" s="606"/>
      <c r="BA11" s="606"/>
      <c r="BB11" s="606"/>
      <c r="BC11" s="606"/>
      <c r="BD11" s="606"/>
      <c r="BE11" s="606"/>
      <c r="BF11" s="607"/>
      <c r="BG11" s="608">
        <v>171515</v>
      </c>
      <c r="BH11" s="609"/>
      <c r="BI11" s="609"/>
      <c r="BJ11" s="609"/>
      <c r="BK11" s="609"/>
      <c r="BL11" s="609"/>
      <c r="BM11" s="609"/>
      <c r="BN11" s="610"/>
      <c r="BO11" s="646">
        <v>3</v>
      </c>
      <c r="BP11" s="646"/>
      <c r="BQ11" s="646"/>
      <c r="BR11" s="646"/>
      <c r="BS11" s="647">
        <v>48694</v>
      </c>
      <c r="BT11" s="647"/>
      <c r="BU11" s="647"/>
      <c r="BV11" s="647"/>
      <c r="BW11" s="647"/>
      <c r="BX11" s="647"/>
      <c r="BY11" s="647"/>
      <c r="BZ11" s="647"/>
      <c r="CA11" s="647"/>
      <c r="CB11" s="685"/>
      <c r="CD11" s="605" t="s">
        <v>250</v>
      </c>
      <c r="CE11" s="606"/>
      <c r="CF11" s="606"/>
      <c r="CG11" s="606"/>
      <c r="CH11" s="606"/>
      <c r="CI11" s="606"/>
      <c r="CJ11" s="606"/>
      <c r="CK11" s="606"/>
      <c r="CL11" s="606"/>
      <c r="CM11" s="606"/>
      <c r="CN11" s="606"/>
      <c r="CO11" s="606"/>
      <c r="CP11" s="606"/>
      <c r="CQ11" s="607"/>
      <c r="CR11" s="608">
        <v>581889</v>
      </c>
      <c r="CS11" s="609"/>
      <c r="CT11" s="609"/>
      <c r="CU11" s="609"/>
      <c r="CV11" s="609"/>
      <c r="CW11" s="609"/>
      <c r="CX11" s="609"/>
      <c r="CY11" s="610"/>
      <c r="CZ11" s="646">
        <v>2.6</v>
      </c>
      <c r="DA11" s="646"/>
      <c r="DB11" s="646"/>
      <c r="DC11" s="646"/>
      <c r="DD11" s="614">
        <v>101909</v>
      </c>
      <c r="DE11" s="609"/>
      <c r="DF11" s="609"/>
      <c r="DG11" s="609"/>
      <c r="DH11" s="609"/>
      <c r="DI11" s="609"/>
      <c r="DJ11" s="609"/>
      <c r="DK11" s="609"/>
      <c r="DL11" s="609"/>
      <c r="DM11" s="609"/>
      <c r="DN11" s="609"/>
      <c r="DO11" s="609"/>
      <c r="DP11" s="610"/>
      <c r="DQ11" s="614">
        <v>288980</v>
      </c>
      <c r="DR11" s="609"/>
      <c r="DS11" s="609"/>
      <c r="DT11" s="609"/>
      <c r="DU11" s="609"/>
      <c r="DV11" s="609"/>
      <c r="DW11" s="609"/>
      <c r="DX11" s="609"/>
      <c r="DY11" s="609"/>
      <c r="DZ11" s="609"/>
      <c r="EA11" s="609"/>
      <c r="EB11" s="609"/>
      <c r="EC11" s="645"/>
    </row>
    <row r="12" spans="2:143" ht="11.25" customHeight="1" x14ac:dyDescent="0.15">
      <c r="B12" s="605" t="s">
        <v>251</v>
      </c>
      <c r="C12" s="606"/>
      <c r="D12" s="606"/>
      <c r="E12" s="606"/>
      <c r="F12" s="606"/>
      <c r="G12" s="606"/>
      <c r="H12" s="606"/>
      <c r="I12" s="606"/>
      <c r="J12" s="606"/>
      <c r="K12" s="606"/>
      <c r="L12" s="606"/>
      <c r="M12" s="606"/>
      <c r="N12" s="606"/>
      <c r="O12" s="606"/>
      <c r="P12" s="606"/>
      <c r="Q12" s="607"/>
      <c r="R12" s="608">
        <v>5669</v>
      </c>
      <c r="S12" s="609"/>
      <c r="T12" s="609"/>
      <c r="U12" s="609"/>
      <c r="V12" s="609"/>
      <c r="W12" s="609"/>
      <c r="X12" s="609"/>
      <c r="Y12" s="610"/>
      <c r="Z12" s="646">
        <v>0</v>
      </c>
      <c r="AA12" s="646"/>
      <c r="AB12" s="646"/>
      <c r="AC12" s="646"/>
      <c r="AD12" s="647">
        <v>5669</v>
      </c>
      <c r="AE12" s="647"/>
      <c r="AF12" s="647"/>
      <c r="AG12" s="647"/>
      <c r="AH12" s="647"/>
      <c r="AI12" s="647"/>
      <c r="AJ12" s="647"/>
      <c r="AK12" s="647"/>
      <c r="AL12" s="611">
        <v>0</v>
      </c>
      <c r="AM12" s="612"/>
      <c r="AN12" s="612"/>
      <c r="AO12" s="648"/>
      <c r="AP12" s="605" t="s">
        <v>252</v>
      </c>
      <c r="AQ12" s="606"/>
      <c r="AR12" s="606"/>
      <c r="AS12" s="606"/>
      <c r="AT12" s="606"/>
      <c r="AU12" s="606"/>
      <c r="AV12" s="606"/>
      <c r="AW12" s="606"/>
      <c r="AX12" s="606"/>
      <c r="AY12" s="606"/>
      <c r="AZ12" s="606"/>
      <c r="BA12" s="606"/>
      <c r="BB12" s="606"/>
      <c r="BC12" s="606"/>
      <c r="BD12" s="606"/>
      <c r="BE12" s="606"/>
      <c r="BF12" s="607"/>
      <c r="BG12" s="608">
        <v>2263466</v>
      </c>
      <c r="BH12" s="609"/>
      <c r="BI12" s="609"/>
      <c r="BJ12" s="609"/>
      <c r="BK12" s="609"/>
      <c r="BL12" s="609"/>
      <c r="BM12" s="609"/>
      <c r="BN12" s="610"/>
      <c r="BO12" s="646">
        <v>40.200000000000003</v>
      </c>
      <c r="BP12" s="646"/>
      <c r="BQ12" s="646"/>
      <c r="BR12" s="646"/>
      <c r="BS12" s="647" t="s">
        <v>240</v>
      </c>
      <c r="BT12" s="647"/>
      <c r="BU12" s="647"/>
      <c r="BV12" s="647"/>
      <c r="BW12" s="647"/>
      <c r="BX12" s="647"/>
      <c r="BY12" s="647"/>
      <c r="BZ12" s="647"/>
      <c r="CA12" s="647"/>
      <c r="CB12" s="685"/>
      <c r="CD12" s="605" t="s">
        <v>253</v>
      </c>
      <c r="CE12" s="606"/>
      <c r="CF12" s="606"/>
      <c r="CG12" s="606"/>
      <c r="CH12" s="606"/>
      <c r="CI12" s="606"/>
      <c r="CJ12" s="606"/>
      <c r="CK12" s="606"/>
      <c r="CL12" s="606"/>
      <c r="CM12" s="606"/>
      <c r="CN12" s="606"/>
      <c r="CO12" s="606"/>
      <c r="CP12" s="606"/>
      <c r="CQ12" s="607"/>
      <c r="CR12" s="608">
        <v>372424</v>
      </c>
      <c r="CS12" s="609"/>
      <c r="CT12" s="609"/>
      <c r="CU12" s="609"/>
      <c r="CV12" s="609"/>
      <c r="CW12" s="609"/>
      <c r="CX12" s="609"/>
      <c r="CY12" s="610"/>
      <c r="CZ12" s="646">
        <v>1.7</v>
      </c>
      <c r="DA12" s="646"/>
      <c r="DB12" s="646"/>
      <c r="DC12" s="646"/>
      <c r="DD12" s="614">
        <v>2719</v>
      </c>
      <c r="DE12" s="609"/>
      <c r="DF12" s="609"/>
      <c r="DG12" s="609"/>
      <c r="DH12" s="609"/>
      <c r="DI12" s="609"/>
      <c r="DJ12" s="609"/>
      <c r="DK12" s="609"/>
      <c r="DL12" s="609"/>
      <c r="DM12" s="609"/>
      <c r="DN12" s="609"/>
      <c r="DO12" s="609"/>
      <c r="DP12" s="610"/>
      <c r="DQ12" s="614">
        <v>231147</v>
      </c>
      <c r="DR12" s="609"/>
      <c r="DS12" s="609"/>
      <c r="DT12" s="609"/>
      <c r="DU12" s="609"/>
      <c r="DV12" s="609"/>
      <c r="DW12" s="609"/>
      <c r="DX12" s="609"/>
      <c r="DY12" s="609"/>
      <c r="DZ12" s="609"/>
      <c r="EA12" s="609"/>
      <c r="EB12" s="609"/>
      <c r="EC12" s="645"/>
    </row>
    <row r="13" spans="2:143" ht="11.25" customHeight="1" x14ac:dyDescent="0.15">
      <c r="B13" s="605" t="s">
        <v>254</v>
      </c>
      <c r="C13" s="606"/>
      <c r="D13" s="606"/>
      <c r="E13" s="606"/>
      <c r="F13" s="606"/>
      <c r="G13" s="606"/>
      <c r="H13" s="606"/>
      <c r="I13" s="606"/>
      <c r="J13" s="606"/>
      <c r="K13" s="606"/>
      <c r="L13" s="606"/>
      <c r="M13" s="606"/>
      <c r="N13" s="606"/>
      <c r="O13" s="606"/>
      <c r="P13" s="606"/>
      <c r="Q13" s="607"/>
      <c r="R13" s="608" t="s">
        <v>174</v>
      </c>
      <c r="S13" s="609"/>
      <c r="T13" s="609"/>
      <c r="U13" s="609"/>
      <c r="V13" s="609"/>
      <c r="W13" s="609"/>
      <c r="X13" s="609"/>
      <c r="Y13" s="610"/>
      <c r="Z13" s="646" t="s">
        <v>240</v>
      </c>
      <c r="AA13" s="646"/>
      <c r="AB13" s="646"/>
      <c r="AC13" s="646"/>
      <c r="AD13" s="647" t="s">
        <v>173</v>
      </c>
      <c r="AE13" s="647"/>
      <c r="AF13" s="647"/>
      <c r="AG13" s="647"/>
      <c r="AH13" s="647"/>
      <c r="AI13" s="647"/>
      <c r="AJ13" s="647"/>
      <c r="AK13" s="647"/>
      <c r="AL13" s="611" t="s">
        <v>174</v>
      </c>
      <c r="AM13" s="612"/>
      <c r="AN13" s="612"/>
      <c r="AO13" s="648"/>
      <c r="AP13" s="605" t="s">
        <v>255</v>
      </c>
      <c r="AQ13" s="606"/>
      <c r="AR13" s="606"/>
      <c r="AS13" s="606"/>
      <c r="AT13" s="606"/>
      <c r="AU13" s="606"/>
      <c r="AV13" s="606"/>
      <c r="AW13" s="606"/>
      <c r="AX13" s="606"/>
      <c r="AY13" s="606"/>
      <c r="AZ13" s="606"/>
      <c r="BA13" s="606"/>
      <c r="BB13" s="606"/>
      <c r="BC13" s="606"/>
      <c r="BD13" s="606"/>
      <c r="BE13" s="606"/>
      <c r="BF13" s="607"/>
      <c r="BG13" s="608">
        <v>2254368</v>
      </c>
      <c r="BH13" s="609"/>
      <c r="BI13" s="609"/>
      <c r="BJ13" s="609"/>
      <c r="BK13" s="609"/>
      <c r="BL13" s="609"/>
      <c r="BM13" s="609"/>
      <c r="BN13" s="610"/>
      <c r="BO13" s="646">
        <v>40</v>
      </c>
      <c r="BP13" s="646"/>
      <c r="BQ13" s="646"/>
      <c r="BR13" s="646"/>
      <c r="BS13" s="647" t="s">
        <v>174</v>
      </c>
      <c r="BT13" s="647"/>
      <c r="BU13" s="647"/>
      <c r="BV13" s="647"/>
      <c r="BW13" s="647"/>
      <c r="BX13" s="647"/>
      <c r="BY13" s="647"/>
      <c r="BZ13" s="647"/>
      <c r="CA13" s="647"/>
      <c r="CB13" s="685"/>
      <c r="CD13" s="605" t="s">
        <v>256</v>
      </c>
      <c r="CE13" s="606"/>
      <c r="CF13" s="606"/>
      <c r="CG13" s="606"/>
      <c r="CH13" s="606"/>
      <c r="CI13" s="606"/>
      <c r="CJ13" s="606"/>
      <c r="CK13" s="606"/>
      <c r="CL13" s="606"/>
      <c r="CM13" s="606"/>
      <c r="CN13" s="606"/>
      <c r="CO13" s="606"/>
      <c r="CP13" s="606"/>
      <c r="CQ13" s="607"/>
      <c r="CR13" s="608">
        <v>2145790</v>
      </c>
      <c r="CS13" s="609"/>
      <c r="CT13" s="609"/>
      <c r="CU13" s="609"/>
      <c r="CV13" s="609"/>
      <c r="CW13" s="609"/>
      <c r="CX13" s="609"/>
      <c r="CY13" s="610"/>
      <c r="CZ13" s="646">
        <v>9.6999999999999993</v>
      </c>
      <c r="DA13" s="646"/>
      <c r="DB13" s="646"/>
      <c r="DC13" s="646"/>
      <c r="DD13" s="614">
        <v>1101647</v>
      </c>
      <c r="DE13" s="609"/>
      <c r="DF13" s="609"/>
      <c r="DG13" s="609"/>
      <c r="DH13" s="609"/>
      <c r="DI13" s="609"/>
      <c r="DJ13" s="609"/>
      <c r="DK13" s="609"/>
      <c r="DL13" s="609"/>
      <c r="DM13" s="609"/>
      <c r="DN13" s="609"/>
      <c r="DO13" s="609"/>
      <c r="DP13" s="610"/>
      <c r="DQ13" s="614">
        <v>1193413</v>
      </c>
      <c r="DR13" s="609"/>
      <c r="DS13" s="609"/>
      <c r="DT13" s="609"/>
      <c r="DU13" s="609"/>
      <c r="DV13" s="609"/>
      <c r="DW13" s="609"/>
      <c r="DX13" s="609"/>
      <c r="DY13" s="609"/>
      <c r="DZ13" s="609"/>
      <c r="EA13" s="609"/>
      <c r="EB13" s="609"/>
      <c r="EC13" s="645"/>
    </row>
    <row r="14" spans="2:143" ht="11.25" customHeight="1" x14ac:dyDescent="0.15">
      <c r="B14" s="605" t="s">
        <v>257</v>
      </c>
      <c r="C14" s="606"/>
      <c r="D14" s="606"/>
      <c r="E14" s="606"/>
      <c r="F14" s="606"/>
      <c r="G14" s="606"/>
      <c r="H14" s="606"/>
      <c r="I14" s="606"/>
      <c r="J14" s="606"/>
      <c r="K14" s="606"/>
      <c r="L14" s="606"/>
      <c r="M14" s="606"/>
      <c r="N14" s="606"/>
      <c r="O14" s="606"/>
      <c r="P14" s="606"/>
      <c r="Q14" s="607"/>
      <c r="R14" s="608">
        <v>184</v>
      </c>
      <c r="S14" s="609"/>
      <c r="T14" s="609"/>
      <c r="U14" s="609"/>
      <c r="V14" s="609"/>
      <c r="W14" s="609"/>
      <c r="X14" s="609"/>
      <c r="Y14" s="610"/>
      <c r="Z14" s="646">
        <v>0</v>
      </c>
      <c r="AA14" s="646"/>
      <c r="AB14" s="646"/>
      <c r="AC14" s="646"/>
      <c r="AD14" s="647">
        <v>184</v>
      </c>
      <c r="AE14" s="647"/>
      <c r="AF14" s="647"/>
      <c r="AG14" s="647"/>
      <c r="AH14" s="647"/>
      <c r="AI14" s="647"/>
      <c r="AJ14" s="647"/>
      <c r="AK14" s="647"/>
      <c r="AL14" s="611">
        <v>0</v>
      </c>
      <c r="AM14" s="612"/>
      <c r="AN14" s="612"/>
      <c r="AO14" s="648"/>
      <c r="AP14" s="605" t="s">
        <v>258</v>
      </c>
      <c r="AQ14" s="606"/>
      <c r="AR14" s="606"/>
      <c r="AS14" s="606"/>
      <c r="AT14" s="606"/>
      <c r="AU14" s="606"/>
      <c r="AV14" s="606"/>
      <c r="AW14" s="606"/>
      <c r="AX14" s="606"/>
      <c r="AY14" s="606"/>
      <c r="AZ14" s="606"/>
      <c r="BA14" s="606"/>
      <c r="BB14" s="606"/>
      <c r="BC14" s="606"/>
      <c r="BD14" s="606"/>
      <c r="BE14" s="606"/>
      <c r="BF14" s="607"/>
      <c r="BG14" s="608">
        <v>197095</v>
      </c>
      <c r="BH14" s="609"/>
      <c r="BI14" s="609"/>
      <c r="BJ14" s="609"/>
      <c r="BK14" s="609"/>
      <c r="BL14" s="609"/>
      <c r="BM14" s="609"/>
      <c r="BN14" s="610"/>
      <c r="BO14" s="646">
        <v>3.5</v>
      </c>
      <c r="BP14" s="646"/>
      <c r="BQ14" s="646"/>
      <c r="BR14" s="646"/>
      <c r="BS14" s="647" t="s">
        <v>240</v>
      </c>
      <c r="BT14" s="647"/>
      <c r="BU14" s="647"/>
      <c r="BV14" s="647"/>
      <c r="BW14" s="647"/>
      <c r="BX14" s="647"/>
      <c r="BY14" s="647"/>
      <c r="BZ14" s="647"/>
      <c r="CA14" s="647"/>
      <c r="CB14" s="685"/>
      <c r="CD14" s="605" t="s">
        <v>259</v>
      </c>
      <c r="CE14" s="606"/>
      <c r="CF14" s="606"/>
      <c r="CG14" s="606"/>
      <c r="CH14" s="606"/>
      <c r="CI14" s="606"/>
      <c r="CJ14" s="606"/>
      <c r="CK14" s="606"/>
      <c r="CL14" s="606"/>
      <c r="CM14" s="606"/>
      <c r="CN14" s="606"/>
      <c r="CO14" s="606"/>
      <c r="CP14" s="606"/>
      <c r="CQ14" s="607"/>
      <c r="CR14" s="608">
        <v>675571</v>
      </c>
      <c r="CS14" s="609"/>
      <c r="CT14" s="609"/>
      <c r="CU14" s="609"/>
      <c r="CV14" s="609"/>
      <c r="CW14" s="609"/>
      <c r="CX14" s="609"/>
      <c r="CY14" s="610"/>
      <c r="CZ14" s="646">
        <v>3</v>
      </c>
      <c r="DA14" s="646"/>
      <c r="DB14" s="646"/>
      <c r="DC14" s="646"/>
      <c r="DD14" s="614">
        <v>3850</v>
      </c>
      <c r="DE14" s="609"/>
      <c r="DF14" s="609"/>
      <c r="DG14" s="609"/>
      <c r="DH14" s="609"/>
      <c r="DI14" s="609"/>
      <c r="DJ14" s="609"/>
      <c r="DK14" s="609"/>
      <c r="DL14" s="609"/>
      <c r="DM14" s="609"/>
      <c r="DN14" s="609"/>
      <c r="DO14" s="609"/>
      <c r="DP14" s="610"/>
      <c r="DQ14" s="614">
        <v>670692</v>
      </c>
      <c r="DR14" s="609"/>
      <c r="DS14" s="609"/>
      <c r="DT14" s="609"/>
      <c r="DU14" s="609"/>
      <c r="DV14" s="609"/>
      <c r="DW14" s="609"/>
      <c r="DX14" s="609"/>
      <c r="DY14" s="609"/>
      <c r="DZ14" s="609"/>
      <c r="EA14" s="609"/>
      <c r="EB14" s="609"/>
      <c r="EC14" s="645"/>
    </row>
    <row r="15" spans="2:143" ht="11.25" customHeight="1" x14ac:dyDescent="0.15">
      <c r="B15" s="605" t="s">
        <v>260</v>
      </c>
      <c r="C15" s="606"/>
      <c r="D15" s="606"/>
      <c r="E15" s="606"/>
      <c r="F15" s="606"/>
      <c r="G15" s="606"/>
      <c r="H15" s="606"/>
      <c r="I15" s="606"/>
      <c r="J15" s="606"/>
      <c r="K15" s="606"/>
      <c r="L15" s="606"/>
      <c r="M15" s="606"/>
      <c r="N15" s="606"/>
      <c r="O15" s="606"/>
      <c r="P15" s="606"/>
      <c r="Q15" s="607"/>
      <c r="R15" s="608" t="s">
        <v>173</v>
      </c>
      <c r="S15" s="609"/>
      <c r="T15" s="609"/>
      <c r="U15" s="609"/>
      <c r="V15" s="609"/>
      <c r="W15" s="609"/>
      <c r="X15" s="609"/>
      <c r="Y15" s="610"/>
      <c r="Z15" s="646" t="s">
        <v>240</v>
      </c>
      <c r="AA15" s="646"/>
      <c r="AB15" s="646"/>
      <c r="AC15" s="646"/>
      <c r="AD15" s="647" t="s">
        <v>240</v>
      </c>
      <c r="AE15" s="647"/>
      <c r="AF15" s="647"/>
      <c r="AG15" s="647"/>
      <c r="AH15" s="647"/>
      <c r="AI15" s="647"/>
      <c r="AJ15" s="647"/>
      <c r="AK15" s="647"/>
      <c r="AL15" s="611" t="s">
        <v>174</v>
      </c>
      <c r="AM15" s="612"/>
      <c r="AN15" s="612"/>
      <c r="AO15" s="648"/>
      <c r="AP15" s="605" t="s">
        <v>261</v>
      </c>
      <c r="AQ15" s="606"/>
      <c r="AR15" s="606"/>
      <c r="AS15" s="606"/>
      <c r="AT15" s="606"/>
      <c r="AU15" s="606"/>
      <c r="AV15" s="606"/>
      <c r="AW15" s="606"/>
      <c r="AX15" s="606"/>
      <c r="AY15" s="606"/>
      <c r="AZ15" s="606"/>
      <c r="BA15" s="606"/>
      <c r="BB15" s="606"/>
      <c r="BC15" s="606"/>
      <c r="BD15" s="606"/>
      <c r="BE15" s="606"/>
      <c r="BF15" s="607"/>
      <c r="BG15" s="608">
        <v>383266</v>
      </c>
      <c r="BH15" s="609"/>
      <c r="BI15" s="609"/>
      <c r="BJ15" s="609"/>
      <c r="BK15" s="609"/>
      <c r="BL15" s="609"/>
      <c r="BM15" s="609"/>
      <c r="BN15" s="610"/>
      <c r="BO15" s="646">
        <v>6.8</v>
      </c>
      <c r="BP15" s="646"/>
      <c r="BQ15" s="646"/>
      <c r="BR15" s="646"/>
      <c r="BS15" s="647" t="s">
        <v>174</v>
      </c>
      <c r="BT15" s="647"/>
      <c r="BU15" s="647"/>
      <c r="BV15" s="647"/>
      <c r="BW15" s="647"/>
      <c r="BX15" s="647"/>
      <c r="BY15" s="647"/>
      <c r="BZ15" s="647"/>
      <c r="CA15" s="647"/>
      <c r="CB15" s="685"/>
      <c r="CD15" s="605" t="s">
        <v>262</v>
      </c>
      <c r="CE15" s="606"/>
      <c r="CF15" s="606"/>
      <c r="CG15" s="606"/>
      <c r="CH15" s="606"/>
      <c r="CI15" s="606"/>
      <c r="CJ15" s="606"/>
      <c r="CK15" s="606"/>
      <c r="CL15" s="606"/>
      <c r="CM15" s="606"/>
      <c r="CN15" s="606"/>
      <c r="CO15" s="606"/>
      <c r="CP15" s="606"/>
      <c r="CQ15" s="607"/>
      <c r="CR15" s="608">
        <v>1631786</v>
      </c>
      <c r="CS15" s="609"/>
      <c r="CT15" s="609"/>
      <c r="CU15" s="609"/>
      <c r="CV15" s="609"/>
      <c r="CW15" s="609"/>
      <c r="CX15" s="609"/>
      <c r="CY15" s="610"/>
      <c r="CZ15" s="646">
        <v>7.4</v>
      </c>
      <c r="DA15" s="646"/>
      <c r="DB15" s="646"/>
      <c r="DC15" s="646"/>
      <c r="DD15" s="614">
        <v>142917</v>
      </c>
      <c r="DE15" s="609"/>
      <c r="DF15" s="609"/>
      <c r="DG15" s="609"/>
      <c r="DH15" s="609"/>
      <c r="DI15" s="609"/>
      <c r="DJ15" s="609"/>
      <c r="DK15" s="609"/>
      <c r="DL15" s="609"/>
      <c r="DM15" s="609"/>
      <c r="DN15" s="609"/>
      <c r="DO15" s="609"/>
      <c r="DP15" s="610"/>
      <c r="DQ15" s="614">
        <v>1340354</v>
      </c>
      <c r="DR15" s="609"/>
      <c r="DS15" s="609"/>
      <c r="DT15" s="609"/>
      <c r="DU15" s="609"/>
      <c r="DV15" s="609"/>
      <c r="DW15" s="609"/>
      <c r="DX15" s="609"/>
      <c r="DY15" s="609"/>
      <c r="DZ15" s="609"/>
      <c r="EA15" s="609"/>
      <c r="EB15" s="609"/>
      <c r="EC15" s="645"/>
    </row>
    <row r="16" spans="2:143" ht="11.25" customHeight="1" x14ac:dyDescent="0.15">
      <c r="B16" s="605" t="s">
        <v>263</v>
      </c>
      <c r="C16" s="606"/>
      <c r="D16" s="606"/>
      <c r="E16" s="606"/>
      <c r="F16" s="606"/>
      <c r="G16" s="606"/>
      <c r="H16" s="606"/>
      <c r="I16" s="606"/>
      <c r="J16" s="606"/>
      <c r="K16" s="606"/>
      <c r="L16" s="606"/>
      <c r="M16" s="606"/>
      <c r="N16" s="606"/>
      <c r="O16" s="606"/>
      <c r="P16" s="606"/>
      <c r="Q16" s="607"/>
      <c r="R16" s="608">
        <v>10594</v>
      </c>
      <c r="S16" s="609"/>
      <c r="T16" s="609"/>
      <c r="U16" s="609"/>
      <c r="V16" s="609"/>
      <c r="W16" s="609"/>
      <c r="X16" s="609"/>
      <c r="Y16" s="610"/>
      <c r="Z16" s="646">
        <v>0</v>
      </c>
      <c r="AA16" s="646"/>
      <c r="AB16" s="646"/>
      <c r="AC16" s="646"/>
      <c r="AD16" s="647">
        <v>10594</v>
      </c>
      <c r="AE16" s="647"/>
      <c r="AF16" s="647"/>
      <c r="AG16" s="647"/>
      <c r="AH16" s="647"/>
      <c r="AI16" s="647"/>
      <c r="AJ16" s="647"/>
      <c r="AK16" s="647"/>
      <c r="AL16" s="611">
        <v>0.1</v>
      </c>
      <c r="AM16" s="612"/>
      <c r="AN16" s="612"/>
      <c r="AO16" s="648"/>
      <c r="AP16" s="605" t="s">
        <v>264</v>
      </c>
      <c r="AQ16" s="606"/>
      <c r="AR16" s="606"/>
      <c r="AS16" s="606"/>
      <c r="AT16" s="606"/>
      <c r="AU16" s="606"/>
      <c r="AV16" s="606"/>
      <c r="AW16" s="606"/>
      <c r="AX16" s="606"/>
      <c r="AY16" s="606"/>
      <c r="AZ16" s="606"/>
      <c r="BA16" s="606"/>
      <c r="BB16" s="606"/>
      <c r="BC16" s="606"/>
      <c r="BD16" s="606"/>
      <c r="BE16" s="606"/>
      <c r="BF16" s="607"/>
      <c r="BG16" s="608" t="s">
        <v>240</v>
      </c>
      <c r="BH16" s="609"/>
      <c r="BI16" s="609"/>
      <c r="BJ16" s="609"/>
      <c r="BK16" s="609"/>
      <c r="BL16" s="609"/>
      <c r="BM16" s="609"/>
      <c r="BN16" s="610"/>
      <c r="BO16" s="646" t="s">
        <v>174</v>
      </c>
      <c r="BP16" s="646"/>
      <c r="BQ16" s="646"/>
      <c r="BR16" s="646"/>
      <c r="BS16" s="647" t="s">
        <v>174</v>
      </c>
      <c r="BT16" s="647"/>
      <c r="BU16" s="647"/>
      <c r="BV16" s="647"/>
      <c r="BW16" s="647"/>
      <c r="BX16" s="647"/>
      <c r="BY16" s="647"/>
      <c r="BZ16" s="647"/>
      <c r="CA16" s="647"/>
      <c r="CB16" s="685"/>
      <c r="CD16" s="605" t="s">
        <v>265</v>
      </c>
      <c r="CE16" s="606"/>
      <c r="CF16" s="606"/>
      <c r="CG16" s="606"/>
      <c r="CH16" s="606"/>
      <c r="CI16" s="606"/>
      <c r="CJ16" s="606"/>
      <c r="CK16" s="606"/>
      <c r="CL16" s="606"/>
      <c r="CM16" s="606"/>
      <c r="CN16" s="606"/>
      <c r="CO16" s="606"/>
      <c r="CP16" s="606"/>
      <c r="CQ16" s="607"/>
      <c r="CR16" s="608">
        <v>16461</v>
      </c>
      <c r="CS16" s="609"/>
      <c r="CT16" s="609"/>
      <c r="CU16" s="609"/>
      <c r="CV16" s="609"/>
      <c r="CW16" s="609"/>
      <c r="CX16" s="609"/>
      <c r="CY16" s="610"/>
      <c r="CZ16" s="646">
        <v>0.1</v>
      </c>
      <c r="DA16" s="646"/>
      <c r="DB16" s="646"/>
      <c r="DC16" s="646"/>
      <c r="DD16" s="614" t="s">
        <v>240</v>
      </c>
      <c r="DE16" s="609"/>
      <c r="DF16" s="609"/>
      <c r="DG16" s="609"/>
      <c r="DH16" s="609"/>
      <c r="DI16" s="609"/>
      <c r="DJ16" s="609"/>
      <c r="DK16" s="609"/>
      <c r="DL16" s="609"/>
      <c r="DM16" s="609"/>
      <c r="DN16" s="609"/>
      <c r="DO16" s="609"/>
      <c r="DP16" s="610"/>
      <c r="DQ16" s="614">
        <v>2061</v>
      </c>
      <c r="DR16" s="609"/>
      <c r="DS16" s="609"/>
      <c r="DT16" s="609"/>
      <c r="DU16" s="609"/>
      <c r="DV16" s="609"/>
      <c r="DW16" s="609"/>
      <c r="DX16" s="609"/>
      <c r="DY16" s="609"/>
      <c r="DZ16" s="609"/>
      <c r="EA16" s="609"/>
      <c r="EB16" s="609"/>
      <c r="EC16" s="645"/>
    </row>
    <row r="17" spans="2:133" ht="11.25" customHeight="1" x14ac:dyDescent="0.15">
      <c r="B17" s="605" t="s">
        <v>266</v>
      </c>
      <c r="C17" s="606"/>
      <c r="D17" s="606"/>
      <c r="E17" s="606"/>
      <c r="F17" s="606"/>
      <c r="G17" s="606"/>
      <c r="H17" s="606"/>
      <c r="I17" s="606"/>
      <c r="J17" s="606"/>
      <c r="K17" s="606"/>
      <c r="L17" s="606"/>
      <c r="M17" s="606"/>
      <c r="N17" s="606"/>
      <c r="O17" s="606"/>
      <c r="P17" s="606"/>
      <c r="Q17" s="607"/>
      <c r="R17" s="608">
        <v>54776</v>
      </c>
      <c r="S17" s="609"/>
      <c r="T17" s="609"/>
      <c r="U17" s="609"/>
      <c r="V17" s="609"/>
      <c r="W17" s="609"/>
      <c r="X17" s="609"/>
      <c r="Y17" s="610"/>
      <c r="Z17" s="646">
        <v>0.2</v>
      </c>
      <c r="AA17" s="646"/>
      <c r="AB17" s="646"/>
      <c r="AC17" s="646"/>
      <c r="AD17" s="647">
        <v>54776</v>
      </c>
      <c r="AE17" s="647"/>
      <c r="AF17" s="647"/>
      <c r="AG17" s="647"/>
      <c r="AH17" s="647"/>
      <c r="AI17" s="647"/>
      <c r="AJ17" s="647"/>
      <c r="AK17" s="647"/>
      <c r="AL17" s="611">
        <v>0.5</v>
      </c>
      <c r="AM17" s="612"/>
      <c r="AN17" s="612"/>
      <c r="AO17" s="648"/>
      <c r="AP17" s="605" t="s">
        <v>267</v>
      </c>
      <c r="AQ17" s="606"/>
      <c r="AR17" s="606"/>
      <c r="AS17" s="606"/>
      <c r="AT17" s="606"/>
      <c r="AU17" s="606"/>
      <c r="AV17" s="606"/>
      <c r="AW17" s="606"/>
      <c r="AX17" s="606"/>
      <c r="AY17" s="606"/>
      <c r="AZ17" s="606"/>
      <c r="BA17" s="606"/>
      <c r="BB17" s="606"/>
      <c r="BC17" s="606"/>
      <c r="BD17" s="606"/>
      <c r="BE17" s="606"/>
      <c r="BF17" s="607"/>
      <c r="BG17" s="608" t="s">
        <v>174</v>
      </c>
      <c r="BH17" s="609"/>
      <c r="BI17" s="609"/>
      <c r="BJ17" s="609"/>
      <c r="BK17" s="609"/>
      <c r="BL17" s="609"/>
      <c r="BM17" s="609"/>
      <c r="BN17" s="610"/>
      <c r="BO17" s="646" t="s">
        <v>240</v>
      </c>
      <c r="BP17" s="646"/>
      <c r="BQ17" s="646"/>
      <c r="BR17" s="646"/>
      <c r="BS17" s="647" t="s">
        <v>174</v>
      </c>
      <c r="BT17" s="647"/>
      <c r="BU17" s="647"/>
      <c r="BV17" s="647"/>
      <c r="BW17" s="647"/>
      <c r="BX17" s="647"/>
      <c r="BY17" s="647"/>
      <c r="BZ17" s="647"/>
      <c r="CA17" s="647"/>
      <c r="CB17" s="685"/>
      <c r="CD17" s="605" t="s">
        <v>268</v>
      </c>
      <c r="CE17" s="606"/>
      <c r="CF17" s="606"/>
      <c r="CG17" s="606"/>
      <c r="CH17" s="606"/>
      <c r="CI17" s="606"/>
      <c r="CJ17" s="606"/>
      <c r="CK17" s="606"/>
      <c r="CL17" s="606"/>
      <c r="CM17" s="606"/>
      <c r="CN17" s="606"/>
      <c r="CO17" s="606"/>
      <c r="CP17" s="606"/>
      <c r="CQ17" s="607"/>
      <c r="CR17" s="608">
        <v>1484453</v>
      </c>
      <c r="CS17" s="609"/>
      <c r="CT17" s="609"/>
      <c r="CU17" s="609"/>
      <c r="CV17" s="609"/>
      <c r="CW17" s="609"/>
      <c r="CX17" s="609"/>
      <c r="CY17" s="610"/>
      <c r="CZ17" s="646">
        <v>6.7</v>
      </c>
      <c r="DA17" s="646"/>
      <c r="DB17" s="646"/>
      <c r="DC17" s="646"/>
      <c r="DD17" s="614" t="s">
        <v>174</v>
      </c>
      <c r="DE17" s="609"/>
      <c r="DF17" s="609"/>
      <c r="DG17" s="609"/>
      <c r="DH17" s="609"/>
      <c r="DI17" s="609"/>
      <c r="DJ17" s="609"/>
      <c r="DK17" s="609"/>
      <c r="DL17" s="609"/>
      <c r="DM17" s="609"/>
      <c r="DN17" s="609"/>
      <c r="DO17" s="609"/>
      <c r="DP17" s="610"/>
      <c r="DQ17" s="614">
        <v>1484453</v>
      </c>
      <c r="DR17" s="609"/>
      <c r="DS17" s="609"/>
      <c r="DT17" s="609"/>
      <c r="DU17" s="609"/>
      <c r="DV17" s="609"/>
      <c r="DW17" s="609"/>
      <c r="DX17" s="609"/>
      <c r="DY17" s="609"/>
      <c r="DZ17" s="609"/>
      <c r="EA17" s="609"/>
      <c r="EB17" s="609"/>
      <c r="EC17" s="645"/>
    </row>
    <row r="18" spans="2:133" ht="11.25" customHeight="1" x14ac:dyDescent="0.15">
      <c r="B18" s="605" t="s">
        <v>269</v>
      </c>
      <c r="C18" s="606"/>
      <c r="D18" s="606"/>
      <c r="E18" s="606"/>
      <c r="F18" s="606"/>
      <c r="G18" s="606"/>
      <c r="H18" s="606"/>
      <c r="I18" s="606"/>
      <c r="J18" s="606"/>
      <c r="K18" s="606"/>
      <c r="L18" s="606"/>
      <c r="M18" s="606"/>
      <c r="N18" s="606"/>
      <c r="O18" s="606"/>
      <c r="P18" s="606"/>
      <c r="Q18" s="607"/>
      <c r="R18" s="608">
        <v>80012</v>
      </c>
      <c r="S18" s="609"/>
      <c r="T18" s="609"/>
      <c r="U18" s="609"/>
      <c r="V18" s="609"/>
      <c r="W18" s="609"/>
      <c r="X18" s="609"/>
      <c r="Y18" s="610"/>
      <c r="Z18" s="646">
        <v>0.3</v>
      </c>
      <c r="AA18" s="646"/>
      <c r="AB18" s="646"/>
      <c r="AC18" s="646"/>
      <c r="AD18" s="647">
        <v>80012</v>
      </c>
      <c r="AE18" s="647"/>
      <c r="AF18" s="647"/>
      <c r="AG18" s="647"/>
      <c r="AH18" s="647"/>
      <c r="AI18" s="647"/>
      <c r="AJ18" s="647"/>
      <c r="AK18" s="647"/>
      <c r="AL18" s="611">
        <v>0.7</v>
      </c>
      <c r="AM18" s="612"/>
      <c r="AN18" s="612"/>
      <c r="AO18" s="648"/>
      <c r="AP18" s="605" t="s">
        <v>270</v>
      </c>
      <c r="AQ18" s="606"/>
      <c r="AR18" s="606"/>
      <c r="AS18" s="606"/>
      <c r="AT18" s="606"/>
      <c r="AU18" s="606"/>
      <c r="AV18" s="606"/>
      <c r="AW18" s="606"/>
      <c r="AX18" s="606"/>
      <c r="AY18" s="606"/>
      <c r="AZ18" s="606"/>
      <c r="BA18" s="606"/>
      <c r="BB18" s="606"/>
      <c r="BC18" s="606"/>
      <c r="BD18" s="606"/>
      <c r="BE18" s="606"/>
      <c r="BF18" s="607"/>
      <c r="BG18" s="608" t="s">
        <v>240</v>
      </c>
      <c r="BH18" s="609"/>
      <c r="BI18" s="609"/>
      <c r="BJ18" s="609"/>
      <c r="BK18" s="609"/>
      <c r="BL18" s="609"/>
      <c r="BM18" s="609"/>
      <c r="BN18" s="610"/>
      <c r="BO18" s="646" t="s">
        <v>240</v>
      </c>
      <c r="BP18" s="646"/>
      <c r="BQ18" s="646"/>
      <c r="BR18" s="646"/>
      <c r="BS18" s="647" t="s">
        <v>240</v>
      </c>
      <c r="BT18" s="647"/>
      <c r="BU18" s="647"/>
      <c r="BV18" s="647"/>
      <c r="BW18" s="647"/>
      <c r="BX18" s="647"/>
      <c r="BY18" s="647"/>
      <c r="BZ18" s="647"/>
      <c r="CA18" s="647"/>
      <c r="CB18" s="685"/>
      <c r="CD18" s="605" t="s">
        <v>271</v>
      </c>
      <c r="CE18" s="606"/>
      <c r="CF18" s="606"/>
      <c r="CG18" s="606"/>
      <c r="CH18" s="606"/>
      <c r="CI18" s="606"/>
      <c r="CJ18" s="606"/>
      <c r="CK18" s="606"/>
      <c r="CL18" s="606"/>
      <c r="CM18" s="606"/>
      <c r="CN18" s="606"/>
      <c r="CO18" s="606"/>
      <c r="CP18" s="606"/>
      <c r="CQ18" s="607"/>
      <c r="CR18" s="608" t="s">
        <v>240</v>
      </c>
      <c r="CS18" s="609"/>
      <c r="CT18" s="609"/>
      <c r="CU18" s="609"/>
      <c r="CV18" s="609"/>
      <c r="CW18" s="609"/>
      <c r="CX18" s="609"/>
      <c r="CY18" s="610"/>
      <c r="CZ18" s="646" t="s">
        <v>174</v>
      </c>
      <c r="DA18" s="646"/>
      <c r="DB18" s="646"/>
      <c r="DC18" s="646"/>
      <c r="DD18" s="614" t="s">
        <v>174</v>
      </c>
      <c r="DE18" s="609"/>
      <c r="DF18" s="609"/>
      <c r="DG18" s="609"/>
      <c r="DH18" s="609"/>
      <c r="DI18" s="609"/>
      <c r="DJ18" s="609"/>
      <c r="DK18" s="609"/>
      <c r="DL18" s="609"/>
      <c r="DM18" s="609"/>
      <c r="DN18" s="609"/>
      <c r="DO18" s="609"/>
      <c r="DP18" s="610"/>
      <c r="DQ18" s="614" t="s">
        <v>240</v>
      </c>
      <c r="DR18" s="609"/>
      <c r="DS18" s="609"/>
      <c r="DT18" s="609"/>
      <c r="DU18" s="609"/>
      <c r="DV18" s="609"/>
      <c r="DW18" s="609"/>
      <c r="DX18" s="609"/>
      <c r="DY18" s="609"/>
      <c r="DZ18" s="609"/>
      <c r="EA18" s="609"/>
      <c r="EB18" s="609"/>
      <c r="EC18" s="645"/>
    </row>
    <row r="19" spans="2:133" ht="11.25" customHeight="1" x14ac:dyDescent="0.15">
      <c r="B19" s="605" t="s">
        <v>272</v>
      </c>
      <c r="C19" s="606"/>
      <c r="D19" s="606"/>
      <c r="E19" s="606"/>
      <c r="F19" s="606"/>
      <c r="G19" s="606"/>
      <c r="H19" s="606"/>
      <c r="I19" s="606"/>
      <c r="J19" s="606"/>
      <c r="K19" s="606"/>
      <c r="L19" s="606"/>
      <c r="M19" s="606"/>
      <c r="N19" s="606"/>
      <c r="O19" s="606"/>
      <c r="P19" s="606"/>
      <c r="Q19" s="607"/>
      <c r="R19" s="608">
        <v>79130</v>
      </c>
      <c r="S19" s="609"/>
      <c r="T19" s="609"/>
      <c r="U19" s="609"/>
      <c r="V19" s="609"/>
      <c r="W19" s="609"/>
      <c r="X19" s="609"/>
      <c r="Y19" s="610"/>
      <c r="Z19" s="646">
        <v>0.3</v>
      </c>
      <c r="AA19" s="646"/>
      <c r="AB19" s="646"/>
      <c r="AC19" s="646"/>
      <c r="AD19" s="647">
        <v>79130</v>
      </c>
      <c r="AE19" s="647"/>
      <c r="AF19" s="647"/>
      <c r="AG19" s="647"/>
      <c r="AH19" s="647"/>
      <c r="AI19" s="647"/>
      <c r="AJ19" s="647"/>
      <c r="AK19" s="647"/>
      <c r="AL19" s="611">
        <v>0.7</v>
      </c>
      <c r="AM19" s="612"/>
      <c r="AN19" s="612"/>
      <c r="AO19" s="648"/>
      <c r="AP19" s="605" t="s">
        <v>273</v>
      </c>
      <c r="AQ19" s="606"/>
      <c r="AR19" s="606"/>
      <c r="AS19" s="606"/>
      <c r="AT19" s="606"/>
      <c r="AU19" s="606"/>
      <c r="AV19" s="606"/>
      <c r="AW19" s="606"/>
      <c r="AX19" s="606"/>
      <c r="AY19" s="606"/>
      <c r="AZ19" s="606"/>
      <c r="BA19" s="606"/>
      <c r="BB19" s="606"/>
      <c r="BC19" s="606"/>
      <c r="BD19" s="606"/>
      <c r="BE19" s="606"/>
      <c r="BF19" s="607"/>
      <c r="BG19" s="608" t="s">
        <v>174</v>
      </c>
      <c r="BH19" s="609"/>
      <c r="BI19" s="609"/>
      <c r="BJ19" s="609"/>
      <c r="BK19" s="609"/>
      <c r="BL19" s="609"/>
      <c r="BM19" s="609"/>
      <c r="BN19" s="610"/>
      <c r="BO19" s="646" t="s">
        <v>174</v>
      </c>
      <c r="BP19" s="646"/>
      <c r="BQ19" s="646"/>
      <c r="BR19" s="646"/>
      <c r="BS19" s="647" t="s">
        <v>174</v>
      </c>
      <c r="BT19" s="647"/>
      <c r="BU19" s="647"/>
      <c r="BV19" s="647"/>
      <c r="BW19" s="647"/>
      <c r="BX19" s="647"/>
      <c r="BY19" s="647"/>
      <c r="BZ19" s="647"/>
      <c r="CA19" s="647"/>
      <c r="CB19" s="685"/>
      <c r="CD19" s="605" t="s">
        <v>274</v>
      </c>
      <c r="CE19" s="606"/>
      <c r="CF19" s="606"/>
      <c r="CG19" s="606"/>
      <c r="CH19" s="606"/>
      <c r="CI19" s="606"/>
      <c r="CJ19" s="606"/>
      <c r="CK19" s="606"/>
      <c r="CL19" s="606"/>
      <c r="CM19" s="606"/>
      <c r="CN19" s="606"/>
      <c r="CO19" s="606"/>
      <c r="CP19" s="606"/>
      <c r="CQ19" s="607"/>
      <c r="CR19" s="608" t="s">
        <v>174</v>
      </c>
      <c r="CS19" s="609"/>
      <c r="CT19" s="609"/>
      <c r="CU19" s="609"/>
      <c r="CV19" s="609"/>
      <c r="CW19" s="609"/>
      <c r="CX19" s="609"/>
      <c r="CY19" s="610"/>
      <c r="CZ19" s="646" t="s">
        <v>174</v>
      </c>
      <c r="DA19" s="646"/>
      <c r="DB19" s="646"/>
      <c r="DC19" s="646"/>
      <c r="DD19" s="614" t="s">
        <v>174</v>
      </c>
      <c r="DE19" s="609"/>
      <c r="DF19" s="609"/>
      <c r="DG19" s="609"/>
      <c r="DH19" s="609"/>
      <c r="DI19" s="609"/>
      <c r="DJ19" s="609"/>
      <c r="DK19" s="609"/>
      <c r="DL19" s="609"/>
      <c r="DM19" s="609"/>
      <c r="DN19" s="609"/>
      <c r="DO19" s="609"/>
      <c r="DP19" s="610"/>
      <c r="DQ19" s="614" t="s">
        <v>174</v>
      </c>
      <c r="DR19" s="609"/>
      <c r="DS19" s="609"/>
      <c r="DT19" s="609"/>
      <c r="DU19" s="609"/>
      <c r="DV19" s="609"/>
      <c r="DW19" s="609"/>
      <c r="DX19" s="609"/>
      <c r="DY19" s="609"/>
      <c r="DZ19" s="609"/>
      <c r="EA19" s="609"/>
      <c r="EB19" s="609"/>
      <c r="EC19" s="645"/>
    </row>
    <row r="20" spans="2:133" ht="11.25" customHeight="1" x14ac:dyDescent="0.15">
      <c r="B20" s="675" t="s">
        <v>275</v>
      </c>
      <c r="C20" s="676"/>
      <c r="D20" s="676"/>
      <c r="E20" s="676"/>
      <c r="F20" s="676"/>
      <c r="G20" s="676"/>
      <c r="H20" s="676"/>
      <c r="I20" s="676"/>
      <c r="J20" s="676"/>
      <c r="K20" s="676"/>
      <c r="L20" s="676"/>
      <c r="M20" s="676"/>
      <c r="N20" s="676"/>
      <c r="O20" s="676"/>
      <c r="P20" s="676"/>
      <c r="Q20" s="677"/>
      <c r="R20" s="608">
        <v>882</v>
      </c>
      <c r="S20" s="609"/>
      <c r="T20" s="609"/>
      <c r="U20" s="609"/>
      <c r="V20" s="609"/>
      <c r="W20" s="609"/>
      <c r="X20" s="609"/>
      <c r="Y20" s="610"/>
      <c r="Z20" s="646">
        <v>0</v>
      </c>
      <c r="AA20" s="646"/>
      <c r="AB20" s="646"/>
      <c r="AC20" s="646"/>
      <c r="AD20" s="647">
        <v>882</v>
      </c>
      <c r="AE20" s="647"/>
      <c r="AF20" s="647"/>
      <c r="AG20" s="647"/>
      <c r="AH20" s="647"/>
      <c r="AI20" s="647"/>
      <c r="AJ20" s="647"/>
      <c r="AK20" s="647"/>
      <c r="AL20" s="611">
        <v>0</v>
      </c>
      <c r="AM20" s="612"/>
      <c r="AN20" s="612"/>
      <c r="AO20" s="648"/>
      <c r="AP20" s="605" t="s">
        <v>276</v>
      </c>
      <c r="AQ20" s="606"/>
      <c r="AR20" s="606"/>
      <c r="AS20" s="606"/>
      <c r="AT20" s="606"/>
      <c r="AU20" s="606"/>
      <c r="AV20" s="606"/>
      <c r="AW20" s="606"/>
      <c r="AX20" s="606"/>
      <c r="AY20" s="606"/>
      <c r="AZ20" s="606"/>
      <c r="BA20" s="606"/>
      <c r="BB20" s="606"/>
      <c r="BC20" s="606"/>
      <c r="BD20" s="606"/>
      <c r="BE20" s="606"/>
      <c r="BF20" s="607"/>
      <c r="BG20" s="608" t="s">
        <v>174</v>
      </c>
      <c r="BH20" s="609"/>
      <c r="BI20" s="609"/>
      <c r="BJ20" s="609"/>
      <c r="BK20" s="609"/>
      <c r="BL20" s="609"/>
      <c r="BM20" s="609"/>
      <c r="BN20" s="610"/>
      <c r="BO20" s="646" t="s">
        <v>174</v>
      </c>
      <c r="BP20" s="646"/>
      <c r="BQ20" s="646"/>
      <c r="BR20" s="646"/>
      <c r="BS20" s="647" t="s">
        <v>174</v>
      </c>
      <c r="BT20" s="647"/>
      <c r="BU20" s="647"/>
      <c r="BV20" s="647"/>
      <c r="BW20" s="647"/>
      <c r="BX20" s="647"/>
      <c r="BY20" s="647"/>
      <c r="BZ20" s="647"/>
      <c r="CA20" s="647"/>
      <c r="CB20" s="685"/>
      <c r="CD20" s="605" t="s">
        <v>277</v>
      </c>
      <c r="CE20" s="606"/>
      <c r="CF20" s="606"/>
      <c r="CG20" s="606"/>
      <c r="CH20" s="606"/>
      <c r="CI20" s="606"/>
      <c r="CJ20" s="606"/>
      <c r="CK20" s="606"/>
      <c r="CL20" s="606"/>
      <c r="CM20" s="606"/>
      <c r="CN20" s="606"/>
      <c r="CO20" s="606"/>
      <c r="CP20" s="606"/>
      <c r="CQ20" s="607"/>
      <c r="CR20" s="608">
        <v>22168550</v>
      </c>
      <c r="CS20" s="609"/>
      <c r="CT20" s="609"/>
      <c r="CU20" s="609"/>
      <c r="CV20" s="609"/>
      <c r="CW20" s="609"/>
      <c r="CX20" s="609"/>
      <c r="CY20" s="610"/>
      <c r="CZ20" s="646">
        <v>100</v>
      </c>
      <c r="DA20" s="646"/>
      <c r="DB20" s="646"/>
      <c r="DC20" s="646"/>
      <c r="DD20" s="614">
        <v>1603933</v>
      </c>
      <c r="DE20" s="609"/>
      <c r="DF20" s="609"/>
      <c r="DG20" s="609"/>
      <c r="DH20" s="609"/>
      <c r="DI20" s="609"/>
      <c r="DJ20" s="609"/>
      <c r="DK20" s="609"/>
      <c r="DL20" s="609"/>
      <c r="DM20" s="609"/>
      <c r="DN20" s="609"/>
      <c r="DO20" s="609"/>
      <c r="DP20" s="610"/>
      <c r="DQ20" s="614">
        <v>14356455</v>
      </c>
      <c r="DR20" s="609"/>
      <c r="DS20" s="609"/>
      <c r="DT20" s="609"/>
      <c r="DU20" s="609"/>
      <c r="DV20" s="609"/>
      <c r="DW20" s="609"/>
      <c r="DX20" s="609"/>
      <c r="DY20" s="609"/>
      <c r="DZ20" s="609"/>
      <c r="EA20" s="609"/>
      <c r="EB20" s="609"/>
      <c r="EC20" s="645"/>
    </row>
    <row r="21" spans="2:133" ht="11.25" customHeight="1" x14ac:dyDescent="0.15">
      <c r="B21" s="605" t="s">
        <v>278</v>
      </c>
      <c r="C21" s="606"/>
      <c r="D21" s="606"/>
      <c r="E21" s="606"/>
      <c r="F21" s="606"/>
      <c r="G21" s="606"/>
      <c r="H21" s="606"/>
      <c r="I21" s="606"/>
      <c r="J21" s="606"/>
      <c r="K21" s="606"/>
      <c r="L21" s="606"/>
      <c r="M21" s="606"/>
      <c r="N21" s="606"/>
      <c r="O21" s="606"/>
      <c r="P21" s="606"/>
      <c r="Q21" s="607"/>
      <c r="R21" s="608">
        <v>4655475</v>
      </c>
      <c r="S21" s="609"/>
      <c r="T21" s="609"/>
      <c r="U21" s="609"/>
      <c r="V21" s="609"/>
      <c r="W21" s="609"/>
      <c r="X21" s="609"/>
      <c r="Y21" s="610"/>
      <c r="Z21" s="646">
        <v>20.3</v>
      </c>
      <c r="AA21" s="646"/>
      <c r="AB21" s="646"/>
      <c r="AC21" s="646"/>
      <c r="AD21" s="647">
        <v>4183694</v>
      </c>
      <c r="AE21" s="647"/>
      <c r="AF21" s="647"/>
      <c r="AG21" s="647"/>
      <c r="AH21" s="647"/>
      <c r="AI21" s="647"/>
      <c r="AJ21" s="647"/>
      <c r="AK21" s="647"/>
      <c r="AL21" s="611">
        <v>36.200000000000003</v>
      </c>
      <c r="AM21" s="612"/>
      <c r="AN21" s="612"/>
      <c r="AO21" s="648"/>
      <c r="AP21" s="605" t="s">
        <v>279</v>
      </c>
      <c r="AQ21" s="686"/>
      <c r="AR21" s="686"/>
      <c r="AS21" s="686"/>
      <c r="AT21" s="686"/>
      <c r="AU21" s="686"/>
      <c r="AV21" s="686"/>
      <c r="AW21" s="686"/>
      <c r="AX21" s="686"/>
      <c r="AY21" s="686"/>
      <c r="AZ21" s="686"/>
      <c r="BA21" s="686"/>
      <c r="BB21" s="686"/>
      <c r="BC21" s="686"/>
      <c r="BD21" s="686"/>
      <c r="BE21" s="686"/>
      <c r="BF21" s="687"/>
      <c r="BG21" s="608" t="s">
        <v>240</v>
      </c>
      <c r="BH21" s="609"/>
      <c r="BI21" s="609"/>
      <c r="BJ21" s="609"/>
      <c r="BK21" s="609"/>
      <c r="BL21" s="609"/>
      <c r="BM21" s="609"/>
      <c r="BN21" s="610"/>
      <c r="BO21" s="646" t="s">
        <v>240</v>
      </c>
      <c r="BP21" s="646"/>
      <c r="BQ21" s="646"/>
      <c r="BR21" s="646"/>
      <c r="BS21" s="647" t="s">
        <v>240</v>
      </c>
      <c r="BT21" s="647"/>
      <c r="BU21" s="647"/>
      <c r="BV21" s="647"/>
      <c r="BW21" s="647"/>
      <c r="BX21" s="647"/>
      <c r="BY21" s="647"/>
      <c r="BZ21" s="647"/>
      <c r="CA21" s="647"/>
      <c r="CB21" s="685"/>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280</v>
      </c>
      <c r="C22" s="606"/>
      <c r="D22" s="606"/>
      <c r="E22" s="606"/>
      <c r="F22" s="606"/>
      <c r="G22" s="606"/>
      <c r="H22" s="606"/>
      <c r="I22" s="606"/>
      <c r="J22" s="606"/>
      <c r="K22" s="606"/>
      <c r="L22" s="606"/>
      <c r="M22" s="606"/>
      <c r="N22" s="606"/>
      <c r="O22" s="606"/>
      <c r="P22" s="606"/>
      <c r="Q22" s="607"/>
      <c r="R22" s="608">
        <v>4183694</v>
      </c>
      <c r="S22" s="609"/>
      <c r="T22" s="609"/>
      <c r="U22" s="609"/>
      <c r="V22" s="609"/>
      <c r="W22" s="609"/>
      <c r="X22" s="609"/>
      <c r="Y22" s="610"/>
      <c r="Z22" s="646">
        <v>18.3</v>
      </c>
      <c r="AA22" s="646"/>
      <c r="AB22" s="646"/>
      <c r="AC22" s="646"/>
      <c r="AD22" s="647">
        <v>4183694</v>
      </c>
      <c r="AE22" s="647"/>
      <c r="AF22" s="647"/>
      <c r="AG22" s="647"/>
      <c r="AH22" s="647"/>
      <c r="AI22" s="647"/>
      <c r="AJ22" s="647"/>
      <c r="AK22" s="647"/>
      <c r="AL22" s="611">
        <v>36.200000000000003</v>
      </c>
      <c r="AM22" s="612"/>
      <c r="AN22" s="612"/>
      <c r="AO22" s="648"/>
      <c r="AP22" s="605" t="s">
        <v>281</v>
      </c>
      <c r="AQ22" s="686"/>
      <c r="AR22" s="686"/>
      <c r="AS22" s="686"/>
      <c r="AT22" s="686"/>
      <c r="AU22" s="686"/>
      <c r="AV22" s="686"/>
      <c r="AW22" s="686"/>
      <c r="AX22" s="686"/>
      <c r="AY22" s="686"/>
      <c r="AZ22" s="686"/>
      <c r="BA22" s="686"/>
      <c r="BB22" s="686"/>
      <c r="BC22" s="686"/>
      <c r="BD22" s="686"/>
      <c r="BE22" s="686"/>
      <c r="BF22" s="687"/>
      <c r="BG22" s="608" t="s">
        <v>174</v>
      </c>
      <c r="BH22" s="609"/>
      <c r="BI22" s="609"/>
      <c r="BJ22" s="609"/>
      <c r="BK22" s="609"/>
      <c r="BL22" s="609"/>
      <c r="BM22" s="609"/>
      <c r="BN22" s="610"/>
      <c r="BO22" s="646" t="s">
        <v>240</v>
      </c>
      <c r="BP22" s="646"/>
      <c r="BQ22" s="646"/>
      <c r="BR22" s="646"/>
      <c r="BS22" s="647" t="s">
        <v>173</v>
      </c>
      <c r="BT22" s="647"/>
      <c r="BU22" s="647"/>
      <c r="BV22" s="647"/>
      <c r="BW22" s="647"/>
      <c r="BX22" s="647"/>
      <c r="BY22" s="647"/>
      <c r="BZ22" s="647"/>
      <c r="CA22" s="647"/>
      <c r="CB22" s="685"/>
      <c r="CD22" s="660" t="s">
        <v>282</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283</v>
      </c>
      <c r="C23" s="606"/>
      <c r="D23" s="606"/>
      <c r="E23" s="606"/>
      <c r="F23" s="606"/>
      <c r="G23" s="606"/>
      <c r="H23" s="606"/>
      <c r="I23" s="606"/>
      <c r="J23" s="606"/>
      <c r="K23" s="606"/>
      <c r="L23" s="606"/>
      <c r="M23" s="606"/>
      <c r="N23" s="606"/>
      <c r="O23" s="606"/>
      <c r="P23" s="606"/>
      <c r="Q23" s="607"/>
      <c r="R23" s="608">
        <v>466246</v>
      </c>
      <c r="S23" s="609"/>
      <c r="T23" s="609"/>
      <c r="U23" s="609"/>
      <c r="V23" s="609"/>
      <c r="W23" s="609"/>
      <c r="X23" s="609"/>
      <c r="Y23" s="610"/>
      <c r="Z23" s="646">
        <v>2</v>
      </c>
      <c r="AA23" s="646"/>
      <c r="AB23" s="646"/>
      <c r="AC23" s="646"/>
      <c r="AD23" s="647" t="s">
        <v>174</v>
      </c>
      <c r="AE23" s="647"/>
      <c r="AF23" s="647"/>
      <c r="AG23" s="647"/>
      <c r="AH23" s="647"/>
      <c r="AI23" s="647"/>
      <c r="AJ23" s="647"/>
      <c r="AK23" s="647"/>
      <c r="AL23" s="611" t="s">
        <v>174</v>
      </c>
      <c r="AM23" s="612"/>
      <c r="AN23" s="612"/>
      <c r="AO23" s="648"/>
      <c r="AP23" s="605" t="s">
        <v>284</v>
      </c>
      <c r="AQ23" s="686"/>
      <c r="AR23" s="686"/>
      <c r="AS23" s="686"/>
      <c r="AT23" s="686"/>
      <c r="AU23" s="686"/>
      <c r="AV23" s="686"/>
      <c r="AW23" s="686"/>
      <c r="AX23" s="686"/>
      <c r="AY23" s="686"/>
      <c r="AZ23" s="686"/>
      <c r="BA23" s="686"/>
      <c r="BB23" s="686"/>
      <c r="BC23" s="686"/>
      <c r="BD23" s="686"/>
      <c r="BE23" s="686"/>
      <c r="BF23" s="687"/>
      <c r="BG23" s="608" t="s">
        <v>173</v>
      </c>
      <c r="BH23" s="609"/>
      <c r="BI23" s="609"/>
      <c r="BJ23" s="609"/>
      <c r="BK23" s="609"/>
      <c r="BL23" s="609"/>
      <c r="BM23" s="609"/>
      <c r="BN23" s="610"/>
      <c r="BO23" s="646" t="s">
        <v>174</v>
      </c>
      <c r="BP23" s="646"/>
      <c r="BQ23" s="646"/>
      <c r="BR23" s="646"/>
      <c r="BS23" s="647" t="s">
        <v>174</v>
      </c>
      <c r="BT23" s="647"/>
      <c r="BU23" s="647"/>
      <c r="BV23" s="647"/>
      <c r="BW23" s="647"/>
      <c r="BX23" s="647"/>
      <c r="BY23" s="647"/>
      <c r="BZ23" s="647"/>
      <c r="CA23" s="647"/>
      <c r="CB23" s="685"/>
      <c r="CD23" s="660" t="s">
        <v>223</v>
      </c>
      <c r="CE23" s="661"/>
      <c r="CF23" s="661"/>
      <c r="CG23" s="661"/>
      <c r="CH23" s="661"/>
      <c r="CI23" s="661"/>
      <c r="CJ23" s="661"/>
      <c r="CK23" s="661"/>
      <c r="CL23" s="661"/>
      <c r="CM23" s="661"/>
      <c r="CN23" s="661"/>
      <c r="CO23" s="661"/>
      <c r="CP23" s="661"/>
      <c r="CQ23" s="662"/>
      <c r="CR23" s="660" t="s">
        <v>285</v>
      </c>
      <c r="CS23" s="661"/>
      <c r="CT23" s="661"/>
      <c r="CU23" s="661"/>
      <c r="CV23" s="661"/>
      <c r="CW23" s="661"/>
      <c r="CX23" s="661"/>
      <c r="CY23" s="662"/>
      <c r="CZ23" s="660" t="s">
        <v>286</v>
      </c>
      <c r="DA23" s="661"/>
      <c r="DB23" s="661"/>
      <c r="DC23" s="662"/>
      <c r="DD23" s="660" t="s">
        <v>287</v>
      </c>
      <c r="DE23" s="661"/>
      <c r="DF23" s="661"/>
      <c r="DG23" s="661"/>
      <c r="DH23" s="661"/>
      <c r="DI23" s="661"/>
      <c r="DJ23" s="661"/>
      <c r="DK23" s="662"/>
      <c r="DL23" s="698" t="s">
        <v>288</v>
      </c>
      <c r="DM23" s="699"/>
      <c r="DN23" s="699"/>
      <c r="DO23" s="699"/>
      <c r="DP23" s="699"/>
      <c r="DQ23" s="699"/>
      <c r="DR23" s="699"/>
      <c r="DS23" s="699"/>
      <c r="DT23" s="699"/>
      <c r="DU23" s="699"/>
      <c r="DV23" s="700"/>
      <c r="DW23" s="660" t="s">
        <v>289</v>
      </c>
      <c r="DX23" s="661"/>
      <c r="DY23" s="661"/>
      <c r="DZ23" s="661"/>
      <c r="EA23" s="661"/>
      <c r="EB23" s="661"/>
      <c r="EC23" s="662"/>
    </row>
    <row r="24" spans="2:133" ht="11.25" customHeight="1" x14ac:dyDescent="0.15">
      <c r="B24" s="605" t="s">
        <v>290</v>
      </c>
      <c r="C24" s="606"/>
      <c r="D24" s="606"/>
      <c r="E24" s="606"/>
      <c r="F24" s="606"/>
      <c r="G24" s="606"/>
      <c r="H24" s="606"/>
      <c r="I24" s="606"/>
      <c r="J24" s="606"/>
      <c r="K24" s="606"/>
      <c r="L24" s="606"/>
      <c r="M24" s="606"/>
      <c r="N24" s="606"/>
      <c r="O24" s="606"/>
      <c r="P24" s="606"/>
      <c r="Q24" s="607"/>
      <c r="R24" s="608">
        <v>5535</v>
      </c>
      <c r="S24" s="609"/>
      <c r="T24" s="609"/>
      <c r="U24" s="609"/>
      <c r="V24" s="609"/>
      <c r="W24" s="609"/>
      <c r="X24" s="609"/>
      <c r="Y24" s="610"/>
      <c r="Z24" s="646">
        <v>0</v>
      </c>
      <c r="AA24" s="646"/>
      <c r="AB24" s="646"/>
      <c r="AC24" s="646"/>
      <c r="AD24" s="647" t="s">
        <v>240</v>
      </c>
      <c r="AE24" s="647"/>
      <c r="AF24" s="647"/>
      <c r="AG24" s="647"/>
      <c r="AH24" s="647"/>
      <c r="AI24" s="647"/>
      <c r="AJ24" s="647"/>
      <c r="AK24" s="647"/>
      <c r="AL24" s="611" t="s">
        <v>174</v>
      </c>
      <c r="AM24" s="612"/>
      <c r="AN24" s="612"/>
      <c r="AO24" s="648"/>
      <c r="AP24" s="605" t="s">
        <v>291</v>
      </c>
      <c r="AQ24" s="686"/>
      <c r="AR24" s="686"/>
      <c r="AS24" s="686"/>
      <c r="AT24" s="686"/>
      <c r="AU24" s="686"/>
      <c r="AV24" s="686"/>
      <c r="AW24" s="686"/>
      <c r="AX24" s="686"/>
      <c r="AY24" s="686"/>
      <c r="AZ24" s="686"/>
      <c r="BA24" s="686"/>
      <c r="BB24" s="686"/>
      <c r="BC24" s="686"/>
      <c r="BD24" s="686"/>
      <c r="BE24" s="686"/>
      <c r="BF24" s="687"/>
      <c r="BG24" s="608" t="s">
        <v>174</v>
      </c>
      <c r="BH24" s="609"/>
      <c r="BI24" s="609"/>
      <c r="BJ24" s="609"/>
      <c r="BK24" s="609"/>
      <c r="BL24" s="609"/>
      <c r="BM24" s="609"/>
      <c r="BN24" s="610"/>
      <c r="BO24" s="646" t="s">
        <v>174</v>
      </c>
      <c r="BP24" s="646"/>
      <c r="BQ24" s="646"/>
      <c r="BR24" s="646"/>
      <c r="BS24" s="647" t="s">
        <v>174</v>
      </c>
      <c r="BT24" s="647"/>
      <c r="BU24" s="647"/>
      <c r="BV24" s="647"/>
      <c r="BW24" s="647"/>
      <c r="BX24" s="647"/>
      <c r="BY24" s="647"/>
      <c r="BZ24" s="647"/>
      <c r="CA24" s="647"/>
      <c r="CB24" s="685"/>
      <c r="CD24" s="666" t="s">
        <v>292</v>
      </c>
      <c r="CE24" s="667"/>
      <c r="CF24" s="667"/>
      <c r="CG24" s="667"/>
      <c r="CH24" s="667"/>
      <c r="CI24" s="667"/>
      <c r="CJ24" s="667"/>
      <c r="CK24" s="667"/>
      <c r="CL24" s="667"/>
      <c r="CM24" s="667"/>
      <c r="CN24" s="667"/>
      <c r="CO24" s="667"/>
      <c r="CP24" s="667"/>
      <c r="CQ24" s="668"/>
      <c r="CR24" s="663">
        <v>10466569</v>
      </c>
      <c r="CS24" s="664"/>
      <c r="CT24" s="664"/>
      <c r="CU24" s="664"/>
      <c r="CV24" s="664"/>
      <c r="CW24" s="664"/>
      <c r="CX24" s="664"/>
      <c r="CY24" s="689"/>
      <c r="CZ24" s="690">
        <v>47.2</v>
      </c>
      <c r="DA24" s="672"/>
      <c r="DB24" s="672"/>
      <c r="DC24" s="692"/>
      <c r="DD24" s="688">
        <v>6002320</v>
      </c>
      <c r="DE24" s="664"/>
      <c r="DF24" s="664"/>
      <c r="DG24" s="664"/>
      <c r="DH24" s="664"/>
      <c r="DI24" s="664"/>
      <c r="DJ24" s="664"/>
      <c r="DK24" s="689"/>
      <c r="DL24" s="688">
        <v>5297941</v>
      </c>
      <c r="DM24" s="664"/>
      <c r="DN24" s="664"/>
      <c r="DO24" s="664"/>
      <c r="DP24" s="664"/>
      <c r="DQ24" s="664"/>
      <c r="DR24" s="664"/>
      <c r="DS24" s="664"/>
      <c r="DT24" s="664"/>
      <c r="DU24" s="664"/>
      <c r="DV24" s="689"/>
      <c r="DW24" s="690">
        <v>45</v>
      </c>
      <c r="DX24" s="672"/>
      <c r="DY24" s="672"/>
      <c r="DZ24" s="672"/>
      <c r="EA24" s="672"/>
      <c r="EB24" s="672"/>
      <c r="EC24" s="691"/>
    </row>
    <row r="25" spans="2:133" ht="11.25" customHeight="1" x14ac:dyDescent="0.15">
      <c r="B25" s="605" t="s">
        <v>293</v>
      </c>
      <c r="C25" s="606"/>
      <c r="D25" s="606"/>
      <c r="E25" s="606"/>
      <c r="F25" s="606"/>
      <c r="G25" s="606"/>
      <c r="H25" s="606"/>
      <c r="I25" s="606"/>
      <c r="J25" s="606"/>
      <c r="K25" s="606"/>
      <c r="L25" s="606"/>
      <c r="M25" s="606"/>
      <c r="N25" s="606"/>
      <c r="O25" s="606"/>
      <c r="P25" s="606"/>
      <c r="Q25" s="607"/>
      <c r="R25" s="608">
        <v>11978939</v>
      </c>
      <c r="S25" s="609"/>
      <c r="T25" s="609"/>
      <c r="U25" s="609"/>
      <c r="V25" s="609"/>
      <c r="W25" s="609"/>
      <c r="X25" s="609"/>
      <c r="Y25" s="610"/>
      <c r="Z25" s="646">
        <v>52.3</v>
      </c>
      <c r="AA25" s="646"/>
      <c r="AB25" s="646"/>
      <c r="AC25" s="646"/>
      <c r="AD25" s="647">
        <v>11507158</v>
      </c>
      <c r="AE25" s="647"/>
      <c r="AF25" s="647"/>
      <c r="AG25" s="647"/>
      <c r="AH25" s="647"/>
      <c r="AI25" s="647"/>
      <c r="AJ25" s="647"/>
      <c r="AK25" s="647"/>
      <c r="AL25" s="611">
        <v>99.6</v>
      </c>
      <c r="AM25" s="612"/>
      <c r="AN25" s="612"/>
      <c r="AO25" s="648"/>
      <c r="AP25" s="605" t="s">
        <v>294</v>
      </c>
      <c r="AQ25" s="686"/>
      <c r="AR25" s="686"/>
      <c r="AS25" s="686"/>
      <c r="AT25" s="686"/>
      <c r="AU25" s="686"/>
      <c r="AV25" s="686"/>
      <c r="AW25" s="686"/>
      <c r="AX25" s="686"/>
      <c r="AY25" s="686"/>
      <c r="AZ25" s="686"/>
      <c r="BA25" s="686"/>
      <c r="BB25" s="686"/>
      <c r="BC25" s="686"/>
      <c r="BD25" s="686"/>
      <c r="BE25" s="686"/>
      <c r="BF25" s="687"/>
      <c r="BG25" s="608" t="s">
        <v>240</v>
      </c>
      <c r="BH25" s="609"/>
      <c r="BI25" s="609"/>
      <c r="BJ25" s="609"/>
      <c r="BK25" s="609"/>
      <c r="BL25" s="609"/>
      <c r="BM25" s="609"/>
      <c r="BN25" s="610"/>
      <c r="BO25" s="646" t="s">
        <v>240</v>
      </c>
      <c r="BP25" s="646"/>
      <c r="BQ25" s="646"/>
      <c r="BR25" s="646"/>
      <c r="BS25" s="647" t="s">
        <v>174</v>
      </c>
      <c r="BT25" s="647"/>
      <c r="BU25" s="647"/>
      <c r="BV25" s="647"/>
      <c r="BW25" s="647"/>
      <c r="BX25" s="647"/>
      <c r="BY25" s="647"/>
      <c r="BZ25" s="647"/>
      <c r="CA25" s="647"/>
      <c r="CB25" s="685"/>
      <c r="CD25" s="605" t="s">
        <v>295</v>
      </c>
      <c r="CE25" s="606"/>
      <c r="CF25" s="606"/>
      <c r="CG25" s="606"/>
      <c r="CH25" s="606"/>
      <c r="CI25" s="606"/>
      <c r="CJ25" s="606"/>
      <c r="CK25" s="606"/>
      <c r="CL25" s="606"/>
      <c r="CM25" s="606"/>
      <c r="CN25" s="606"/>
      <c r="CO25" s="606"/>
      <c r="CP25" s="606"/>
      <c r="CQ25" s="607"/>
      <c r="CR25" s="608">
        <v>2562691</v>
      </c>
      <c r="CS25" s="621"/>
      <c r="CT25" s="621"/>
      <c r="CU25" s="621"/>
      <c r="CV25" s="621"/>
      <c r="CW25" s="621"/>
      <c r="CX25" s="621"/>
      <c r="CY25" s="622"/>
      <c r="CZ25" s="611">
        <v>11.6</v>
      </c>
      <c r="DA25" s="623"/>
      <c r="DB25" s="623"/>
      <c r="DC25" s="624"/>
      <c r="DD25" s="614">
        <v>2446149</v>
      </c>
      <c r="DE25" s="621"/>
      <c r="DF25" s="621"/>
      <c r="DG25" s="621"/>
      <c r="DH25" s="621"/>
      <c r="DI25" s="621"/>
      <c r="DJ25" s="621"/>
      <c r="DK25" s="622"/>
      <c r="DL25" s="614">
        <v>2222787</v>
      </c>
      <c r="DM25" s="621"/>
      <c r="DN25" s="621"/>
      <c r="DO25" s="621"/>
      <c r="DP25" s="621"/>
      <c r="DQ25" s="621"/>
      <c r="DR25" s="621"/>
      <c r="DS25" s="621"/>
      <c r="DT25" s="621"/>
      <c r="DU25" s="621"/>
      <c r="DV25" s="622"/>
      <c r="DW25" s="611">
        <v>18.899999999999999</v>
      </c>
      <c r="DX25" s="623"/>
      <c r="DY25" s="623"/>
      <c r="DZ25" s="623"/>
      <c r="EA25" s="623"/>
      <c r="EB25" s="623"/>
      <c r="EC25" s="635"/>
    </row>
    <row r="26" spans="2:133" ht="11.25" customHeight="1" x14ac:dyDescent="0.15">
      <c r="B26" s="605" t="s">
        <v>296</v>
      </c>
      <c r="C26" s="606"/>
      <c r="D26" s="606"/>
      <c r="E26" s="606"/>
      <c r="F26" s="606"/>
      <c r="G26" s="606"/>
      <c r="H26" s="606"/>
      <c r="I26" s="606"/>
      <c r="J26" s="606"/>
      <c r="K26" s="606"/>
      <c r="L26" s="606"/>
      <c r="M26" s="606"/>
      <c r="N26" s="606"/>
      <c r="O26" s="606"/>
      <c r="P26" s="606"/>
      <c r="Q26" s="607"/>
      <c r="R26" s="608">
        <v>6655</v>
      </c>
      <c r="S26" s="609"/>
      <c r="T26" s="609"/>
      <c r="U26" s="609"/>
      <c r="V26" s="609"/>
      <c r="W26" s="609"/>
      <c r="X26" s="609"/>
      <c r="Y26" s="610"/>
      <c r="Z26" s="646">
        <v>0</v>
      </c>
      <c r="AA26" s="646"/>
      <c r="AB26" s="646"/>
      <c r="AC26" s="646"/>
      <c r="AD26" s="647">
        <v>6655</v>
      </c>
      <c r="AE26" s="647"/>
      <c r="AF26" s="647"/>
      <c r="AG26" s="647"/>
      <c r="AH26" s="647"/>
      <c r="AI26" s="647"/>
      <c r="AJ26" s="647"/>
      <c r="AK26" s="647"/>
      <c r="AL26" s="611">
        <v>0.1</v>
      </c>
      <c r="AM26" s="612"/>
      <c r="AN26" s="612"/>
      <c r="AO26" s="648"/>
      <c r="AP26" s="605" t="s">
        <v>297</v>
      </c>
      <c r="AQ26" s="686"/>
      <c r="AR26" s="686"/>
      <c r="AS26" s="686"/>
      <c r="AT26" s="686"/>
      <c r="AU26" s="686"/>
      <c r="AV26" s="686"/>
      <c r="AW26" s="686"/>
      <c r="AX26" s="686"/>
      <c r="AY26" s="686"/>
      <c r="AZ26" s="686"/>
      <c r="BA26" s="686"/>
      <c r="BB26" s="686"/>
      <c r="BC26" s="686"/>
      <c r="BD26" s="686"/>
      <c r="BE26" s="686"/>
      <c r="BF26" s="687"/>
      <c r="BG26" s="608" t="s">
        <v>240</v>
      </c>
      <c r="BH26" s="609"/>
      <c r="BI26" s="609"/>
      <c r="BJ26" s="609"/>
      <c r="BK26" s="609"/>
      <c r="BL26" s="609"/>
      <c r="BM26" s="609"/>
      <c r="BN26" s="610"/>
      <c r="BO26" s="646" t="s">
        <v>174</v>
      </c>
      <c r="BP26" s="646"/>
      <c r="BQ26" s="646"/>
      <c r="BR26" s="646"/>
      <c r="BS26" s="647" t="s">
        <v>174</v>
      </c>
      <c r="BT26" s="647"/>
      <c r="BU26" s="647"/>
      <c r="BV26" s="647"/>
      <c r="BW26" s="647"/>
      <c r="BX26" s="647"/>
      <c r="BY26" s="647"/>
      <c r="BZ26" s="647"/>
      <c r="CA26" s="647"/>
      <c r="CB26" s="685"/>
      <c r="CD26" s="605" t="s">
        <v>298</v>
      </c>
      <c r="CE26" s="606"/>
      <c r="CF26" s="606"/>
      <c r="CG26" s="606"/>
      <c r="CH26" s="606"/>
      <c r="CI26" s="606"/>
      <c r="CJ26" s="606"/>
      <c r="CK26" s="606"/>
      <c r="CL26" s="606"/>
      <c r="CM26" s="606"/>
      <c r="CN26" s="606"/>
      <c r="CO26" s="606"/>
      <c r="CP26" s="606"/>
      <c r="CQ26" s="607"/>
      <c r="CR26" s="608">
        <v>1572104</v>
      </c>
      <c r="CS26" s="609"/>
      <c r="CT26" s="609"/>
      <c r="CU26" s="609"/>
      <c r="CV26" s="609"/>
      <c r="CW26" s="609"/>
      <c r="CX26" s="609"/>
      <c r="CY26" s="610"/>
      <c r="CZ26" s="611">
        <v>7.1</v>
      </c>
      <c r="DA26" s="623"/>
      <c r="DB26" s="623"/>
      <c r="DC26" s="624"/>
      <c r="DD26" s="614">
        <v>1522533</v>
      </c>
      <c r="DE26" s="609"/>
      <c r="DF26" s="609"/>
      <c r="DG26" s="609"/>
      <c r="DH26" s="609"/>
      <c r="DI26" s="609"/>
      <c r="DJ26" s="609"/>
      <c r="DK26" s="610"/>
      <c r="DL26" s="614" t="s">
        <v>174</v>
      </c>
      <c r="DM26" s="609"/>
      <c r="DN26" s="609"/>
      <c r="DO26" s="609"/>
      <c r="DP26" s="609"/>
      <c r="DQ26" s="609"/>
      <c r="DR26" s="609"/>
      <c r="DS26" s="609"/>
      <c r="DT26" s="609"/>
      <c r="DU26" s="609"/>
      <c r="DV26" s="610"/>
      <c r="DW26" s="611" t="s">
        <v>174</v>
      </c>
      <c r="DX26" s="623"/>
      <c r="DY26" s="623"/>
      <c r="DZ26" s="623"/>
      <c r="EA26" s="623"/>
      <c r="EB26" s="623"/>
      <c r="EC26" s="635"/>
    </row>
    <row r="27" spans="2:133" ht="11.25" customHeight="1" x14ac:dyDescent="0.15">
      <c r="B27" s="605" t="s">
        <v>299</v>
      </c>
      <c r="C27" s="606"/>
      <c r="D27" s="606"/>
      <c r="E27" s="606"/>
      <c r="F27" s="606"/>
      <c r="G27" s="606"/>
      <c r="H27" s="606"/>
      <c r="I27" s="606"/>
      <c r="J27" s="606"/>
      <c r="K27" s="606"/>
      <c r="L27" s="606"/>
      <c r="M27" s="606"/>
      <c r="N27" s="606"/>
      <c r="O27" s="606"/>
      <c r="P27" s="606"/>
      <c r="Q27" s="607"/>
      <c r="R27" s="608">
        <v>134792</v>
      </c>
      <c r="S27" s="609"/>
      <c r="T27" s="609"/>
      <c r="U27" s="609"/>
      <c r="V27" s="609"/>
      <c r="W27" s="609"/>
      <c r="X27" s="609"/>
      <c r="Y27" s="610"/>
      <c r="Z27" s="646">
        <v>0.6</v>
      </c>
      <c r="AA27" s="646"/>
      <c r="AB27" s="646"/>
      <c r="AC27" s="646"/>
      <c r="AD27" s="647">
        <v>2</v>
      </c>
      <c r="AE27" s="647"/>
      <c r="AF27" s="647"/>
      <c r="AG27" s="647"/>
      <c r="AH27" s="647"/>
      <c r="AI27" s="647"/>
      <c r="AJ27" s="647"/>
      <c r="AK27" s="647"/>
      <c r="AL27" s="611">
        <v>0</v>
      </c>
      <c r="AM27" s="612"/>
      <c r="AN27" s="612"/>
      <c r="AO27" s="648"/>
      <c r="AP27" s="605" t="s">
        <v>300</v>
      </c>
      <c r="AQ27" s="606"/>
      <c r="AR27" s="606"/>
      <c r="AS27" s="606"/>
      <c r="AT27" s="606"/>
      <c r="AU27" s="606"/>
      <c r="AV27" s="606"/>
      <c r="AW27" s="606"/>
      <c r="AX27" s="606"/>
      <c r="AY27" s="606"/>
      <c r="AZ27" s="606"/>
      <c r="BA27" s="606"/>
      <c r="BB27" s="606"/>
      <c r="BC27" s="606"/>
      <c r="BD27" s="606"/>
      <c r="BE27" s="606"/>
      <c r="BF27" s="607"/>
      <c r="BG27" s="608">
        <v>5633386</v>
      </c>
      <c r="BH27" s="609"/>
      <c r="BI27" s="609"/>
      <c r="BJ27" s="609"/>
      <c r="BK27" s="609"/>
      <c r="BL27" s="609"/>
      <c r="BM27" s="609"/>
      <c r="BN27" s="610"/>
      <c r="BO27" s="646">
        <v>100</v>
      </c>
      <c r="BP27" s="646"/>
      <c r="BQ27" s="646"/>
      <c r="BR27" s="646"/>
      <c r="BS27" s="647">
        <v>48694</v>
      </c>
      <c r="BT27" s="647"/>
      <c r="BU27" s="647"/>
      <c r="BV27" s="647"/>
      <c r="BW27" s="647"/>
      <c r="BX27" s="647"/>
      <c r="BY27" s="647"/>
      <c r="BZ27" s="647"/>
      <c r="CA27" s="647"/>
      <c r="CB27" s="685"/>
      <c r="CD27" s="605" t="s">
        <v>301</v>
      </c>
      <c r="CE27" s="606"/>
      <c r="CF27" s="606"/>
      <c r="CG27" s="606"/>
      <c r="CH27" s="606"/>
      <c r="CI27" s="606"/>
      <c r="CJ27" s="606"/>
      <c r="CK27" s="606"/>
      <c r="CL27" s="606"/>
      <c r="CM27" s="606"/>
      <c r="CN27" s="606"/>
      <c r="CO27" s="606"/>
      <c r="CP27" s="606"/>
      <c r="CQ27" s="607"/>
      <c r="CR27" s="608">
        <v>6419425</v>
      </c>
      <c r="CS27" s="621"/>
      <c r="CT27" s="621"/>
      <c r="CU27" s="621"/>
      <c r="CV27" s="621"/>
      <c r="CW27" s="621"/>
      <c r="CX27" s="621"/>
      <c r="CY27" s="622"/>
      <c r="CZ27" s="611">
        <v>29</v>
      </c>
      <c r="DA27" s="623"/>
      <c r="DB27" s="623"/>
      <c r="DC27" s="624"/>
      <c r="DD27" s="614">
        <v>2071718</v>
      </c>
      <c r="DE27" s="621"/>
      <c r="DF27" s="621"/>
      <c r="DG27" s="621"/>
      <c r="DH27" s="621"/>
      <c r="DI27" s="621"/>
      <c r="DJ27" s="621"/>
      <c r="DK27" s="622"/>
      <c r="DL27" s="614">
        <v>1590701</v>
      </c>
      <c r="DM27" s="621"/>
      <c r="DN27" s="621"/>
      <c r="DO27" s="621"/>
      <c r="DP27" s="621"/>
      <c r="DQ27" s="621"/>
      <c r="DR27" s="621"/>
      <c r="DS27" s="621"/>
      <c r="DT27" s="621"/>
      <c r="DU27" s="621"/>
      <c r="DV27" s="622"/>
      <c r="DW27" s="611">
        <v>13.5</v>
      </c>
      <c r="DX27" s="623"/>
      <c r="DY27" s="623"/>
      <c r="DZ27" s="623"/>
      <c r="EA27" s="623"/>
      <c r="EB27" s="623"/>
      <c r="EC27" s="635"/>
    </row>
    <row r="28" spans="2:133" ht="11.25" customHeight="1" x14ac:dyDescent="0.15">
      <c r="B28" s="605" t="s">
        <v>302</v>
      </c>
      <c r="C28" s="606"/>
      <c r="D28" s="606"/>
      <c r="E28" s="606"/>
      <c r="F28" s="606"/>
      <c r="G28" s="606"/>
      <c r="H28" s="606"/>
      <c r="I28" s="606"/>
      <c r="J28" s="606"/>
      <c r="K28" s="606"/>
      <c r="L28" s="606"/>
      <c r="M28" s="606"/>
      <c r="N28" s="606"/>
      <c r="O28" s="606"/>
      <c r="P28" s="606"/>
      <c r="Q28" s="607"/>
      <c r="R28" s="608">
        <v>119068</v>
      </c>
      <c r="S28" s="609"/>
      <c r="T28" s="609"/>
      <c r="U28" s="609"/>
      <c r="V28" s="609"/>
      <c r="W28" s="609"/>
      <c r="X28" s="609"/>
      <c r="Y28" s="610"/>
      <c r="Z28" s="646">
        <v>0.5</v>
      </c>
      <c r="AA28" s="646"/>
      <c r="AB28" s="646"/>
      <c r="AC28" s="646"/>
      <c r="AD28" s="647">
        <v>11520</v>
      </c>
      <c r="AE28" s="647"/>
      <c r="AF28" s="647"/>
      <c r="AG28" s="647"/>
      <c r="AH28" s="647"/>
      <c r="AI28" s="647"/>
      <c r="AJ28" s="647"/>
      <c r="AK28" s="647"/>
      <c r="AL28" s="611">
        <v>0.1</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303</v>
      </c>
      <c r="CE28" s="606"/>
      <c r="CF28" s="606"/>
      <c r="CG28" s="606"/>
      <c r="CH28" s="606"/>
      <c r="CI28" s="606"/>
      <c r="CJ28" s="606"/>
      <c r="CK28" s="606"/>
      <c r="CL28" s="606"/>
      <c r="CM28" s="606"/>
      <c r="CN28" s="606"/>
      <c r="CO28" s="606"/>
      <c r="CP28" s="606"/>
      <c r="CQ28" s="607"/>
      <c r="CR28" s="608">
        <v>1484453</v>
      </c>
      <c r="CS28" s="609"/>
      <c r="CT28" s="609"/>
      <c r="CU28" s="609"/>
      <c r="CV28" s="609"/>
      <c r="CW28" s="609"/>
      <c r="CX28" s="609"/>
      <c r="CY28" s="610"/>
      <c r="CZ28" s="611">
        <v>6.7</v>
      </c>
      <c r="DA28" s="623"/>
      <c r="DB28" s="623"/>
      <c r="DC28" s="624"/>
      <c r="DD28" s="614">
        <v>1484453</v>
      </c>
      <c r="DE28" s="609"/>
      <c r="DF28" s="609"/>
      <c r="DG28" s="609"/>
      <c r="DH28" s="609"/>
      <c r="DI28" s="609"/>
      <c r="DJ28" s="609"/>
      <c r="DK28" s="610"/>
      <c r="DL28" s="614">
        <v>1484453</v>
      </c>
      <c r="DM28" s="609"/>
      <c r="DN28" s="609"/>
      <c r="DO28" s="609"/>
      <c r="DP28" s="609"/>
      <c r="DQ28" s="609"/>
      <c r="DR28" s="609"/>
      <c r="DS28" s="609"/>
      <c r="DT28" s="609"/>
      <c r="DU28" s="609"/>
      <c r="DV28" s="610"/>
      <c r="DW28" s="611">
        <v>12.6</v>
      </c>
      <c r="DX28" s="623"/>
      <c r="DY28" s="623"/>
      <c r="DZ28" s="623"/>
      <c r="EA28" s="623"/>
      <c r="EB28" s="623"/>
      <c r="EC28" s="635"/>
    </row>
    <row r="29" spans="2:133" ht="11.25" customHeight="1" x14ac:dyDescent="0.15">
      <c r="B29" s="605" t="s">
        <v>304</v>
      </c>
      <c r="C29" s="606"/>
      <c r="D29" s="606"/>
      <c r="E29" s="606"/>
      <c r="F29" s="606"/>
      <c r="G29" s="606"/>
      <c r="H29" s="606"/>
      <c r="I29" s="606"/>
      <c r="J29" s="606"/>
      <c r="K29" s="606"/>
      <c r="L29" s="606"/>
      <c r="M29" s="606"/>
      <c r="N29" s="606"/>
      <c r="O29" s="606"/>
      <c r="P29" s="606"/>
      <c r="Q29" s="607"/>
      <c r="R29" s="608">
        <v>23662</v>
      </c>
      <c r="S29" s="609"/>
      <c r="T29" s="609"/>
      <c r="U29" s="609"/>
      <c r="V29" s="609"/>
      <c r="W29" s="609"/>
      <c r="X29" s="609"/>
      <c r="Y29" s="610"/>
      <c r="Z29" s="646">
        <v>0.1</v>
      </c>
      <c r="AA29" s="646"/>
      <c r="AB29" s="646"/>
      <c r="AC29" s="646"/>
      <c r="AD29" s="647">
        <v>2</v>
      </c>
      <c r="AE29" s="647"/>
      <c r="AF29" s="647"/>
      <c r="AG29" s="647"/>
      <c r="AH29" s="647"/>
      <c r="AI29" s="647"/>
      <c r="AJ29" s="647"/>
      <c r="AK29" s="647"/>
      <c r="AL29" s="611">
        <v>0</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5"/>
      <c r="CD29" s="627" t="s">
        <v>305</v>
      </c>
      <c r="CE29" s="628"/>
      <c r="CF29" s="605" t="s">
        <v>72</v>
      </c>
      <c r="CG29" s="606"/>
      <c r="CH29" s="606"/>
      <c r="CI29" s="606"/>
      <c r="CJ29" s="606"/>
      <c r="CK29" s="606"/>
      <c r="CL29" s="606"/>
      <c r="CM29" s="606"/>
      <c r="CN29" s="606"/>
      <c r="CO29" s="606"/>
      <c r="CP29" s="606"/>
      <c r="CQ29" s="607"/>
      <c r="CR29" s="608">
        <v>1484451</v>
      </c>
      <c r="CS29" s="621"/>
      <c r="CT29" s="621"/>
      <c r="CU29" s="621"/>
      <c r="CV29" s="621"/>
      <c r="CW29" s="621"/>
      <c r="CX29" s="621"/>
      <c r="CY29" s="622"/>
      <c r="CZ29" s="611">
        <v>6.7</v>
      </c>
      <c r="DA29" s="623"/>
      <c r="DB29" s="623"/>
      <c r="DC29" s="624"/>
      <c r="DD29" s="614">
        <v>1484451</v>
      </c>
      <c r="DE29" s="621"/>
      <c r="DF29" s="621"/>
      <c r="DG29" s="621"/>
      <c r="DH29" s="621"/>
      <c r="DI29" s="621"/>
      <c r="DJ29" s="621"/>
      <c r="DK29" s="622"/>
      <c r="DL29" s="614">
        <v>1484451</v>
      </c>
      <c r="DM29" s="621"/>
      <c r="DN29" s="621"/>
      <c r="DO29" s="621"/>
      <c r="DP29" s="621"/>
      <c r="DQ29" s="621"/>
      <c r="DR29" s="621"/>
      <c r="DS29" s="621"/>
      <c r="DT29" s="621"/>
      <c r="DU29" s="621"/>
      <c r="DV29" s="622"/>
      <c r="DW29" s="611">
        <v>12.6</v>
      </c>
      <c r="DX29" s="623"/>
      <c r="DY29" s="623"/>
      <c r="DZ29" s="623"/>
      <c r="EA29" s="623"/>
      <c r="EB29" s="623"/>
      <c r="EC29" s="635"/>
    </row>
    <row r="30" spans="2:133" ht="11.25" customHeight="1" x14ac:dyDescent="0.15">
      <c r="B30" s="605" t="s">
        <v>306</v>
      </c>
      <c r="C30" s="606"/>
      <c r="D30" s="606"/>
      <c r="E30" s="606"/>
      <c r="F30" s="606"/>
      <c r="G30" s="606"/>
      <c r="H30" s="606"/>
      <c r="I30" s="606"/>
      <c r="J30" s="606"/>
      <c r="K30" s="606"/>
      <c r="L30" s="606"/>
      <c r="M30" s="606"/>
      <c r="N30" s="606"/>
      <c r="O30" s="606"/>
      <c r="P30" s="606"/>
      <c r="Q30" s="607"/>
      <c r="R30" s="608">
        <v>5450504</v>
      </c>
      <c r="S30" s="609"/>
      <c r="T30" s="609"/>
      <c r="U30" s="609"/>
      <c r="V30" s="609"/>
      <c r="W30" s="609"/>
      <c r="X30" s="609"/>
      <c r="Y30" s="610"/>
      <c r="Z30" s="646">
        <v>23.8</v>
      </c>
      <c r="AA30" s="646"/>
      <c r="AB30" s="646"/>
      <c r="AC30" s="646"/>
      <c r="AD30" s="647" t="s">
        <v>173</v>
      </c>
      <c r="AE30" s="647"/>
      <c r="AF30" s="647"/>
      <c r="AG30" s="647"/>
      <c r="AH30" s="647"/>
      <c r="AI30" s="647"/>
      <c r="AJ30" s="647"/>
      <c r="AK30" s="647"/>
      <c r="AL30" s="611" t="s">
        <v>174</v>
      </c>
      <c r="AM30" s="612"/>
      <c r="AN30" s="612"/>
      <c r="AO30" s="648"/>
      <c r="AP30" s="660" t="s">
        <v>223</v>
      </c>
      <c r="AQ30" s="661"/>
      <c r="AR30" s="661"/>
      <c r="AS30" s="661"/>
      <c r="AT30" s="661"/>
      <c r="AU30" s="661"/>
      <c r="AV30" s="661"/>
      <c r="AW30" s="661"/>
      <c r="AX30" s="661"/>
      <c r="AY30" s="661"/>
      <c r="AZ30" s="661"/>
      <c r="BA30" s="661"/>
      <c r="BB30" s="661"/>
      <c r="BC30" s="661"/>
      <c r="BD30" s="661"/>
      <c r="BE30" s="661"/>
      <c r="BF30" s="662"/>
      <c r="BG30" s="660" t="s">
        <v>307</v>
      </c>
      <c r="BH30" s="683"/>
      <c r="BI30" s="683"/>
      <c r="BJ30" s="683"/>
      <c r="BK30" s="683"/>
      <c r="BL30" s="683"/>
      <c r="BM30" s="683"/>
      <c r="BN30" s="683"/>
      <c r="BO30" s="683"/>
      <c r="BP30" s="683"/>
      <c r="BQ30" s="684"/>
      <c r="BR30" s="660" t="s">
        <v>308</v>
      </c>
      <c r="BS30" s="683"/>
      <c r="BT30" s="683"/>
      <c r="BU30" s="683"/>
      <c r="BV30" s="683"/>
      <c r="BW30" s="683"/>
      <c r="BX30" s="683"/>
      <c r="BY30" s="683"/>
      <c r="BZ30" s="683"/>
      <c r="CA30" s="683"/>
      <c r="CB30" s="684"/>
      <c r="CD30" s="629"/>
      <c r="CE30" s="630"/>
      <c r="CF30" s="605" t="s">
        <v>309</v>
      </c>
      <c r="CG30" s="606"/>
      <c r="CH30" s="606"/>
      <c r="CI30" s="606"/>
      <c r="CJ30" s="606"/>
      <c r="CK30" s="606"/>
      <c r="CL30" s="606"/>
      <c r="CM30" s="606"/>
      <c r="CN30" s="606"/>
      <c r="CO30" s="606"/>
      <c r="CP30" s="606"/>
      <c r="CQ30" s="607"/>
      <c r="CR30" s="608">
        <v>1423507</v>
      </c>
      <c r="CS30" s="609"/>
      <c r="CT30" s="609"/>
      <c r="CU30" s="609"/>
      <c r="CV30" s="609"/>
      <c r="CW30" s="609"/>
      <c r="CX30" s="609"/>
      <c r="CY30" s="610"/>
      <c r="CZ30" s="611">
        <v>6.4</v>
      </c>
      <c r="DA30" s="623"/>
      <c r="DB30" s="623"/>
      <c r="DC30" s="624"/>
      <c r="DD30" s="614">
        <v>1423507</v>
      </c>
      <c r="DE30" s="609"/>
      <c r="DF30" s="609"/>
      <c r="DG30" s="609"/>
      <c r="DH30" s="609"/>
      <c r="DI30" s="609"/>
      <c r="DJ30" s="609"/>
      <c r="DK30" s="610"/>
      <c r="DL30" s="614">
        <v>1423507</v>
      </c>
      <c r="DM30" s="609"/>
      <c r="DN30" s="609"/>
      <c r="DO30" s="609"/>
      <c r="DP30" s="609"/>
      <c r="DQ30" s="609"/>
      <c r="DR30" s="609"/>
      <c r="DS30" s="609"/>
      <c r="DT30" s="609"/>
      <c r="DU30" s="609"/>
      <c r="DV30" s="610"/>
      <c r="DW30" s="611">
        <v>12.1</v>
      </c>
      <c r="DX30" s="623"/>
      <c r="DY30" s="623"/>
      <c r="DZ30" s="623"/>
      <c r="EA30" s="623"/>
      <c r="EB30" s="623"/>
      <c r="EC30" s="635"/>
    </row>
    <row r="31" spans="2:133" ht="11.25" customHeight="1" x14ac:dyDescent="0.15">
      <c r="B31" s="675" t="s">
        <v>310</v>
      </c>
      <c r="C31" s="676"/>
      <c r="D31" s="676"/>
      <c r="E31" s="676"/>
      <c r="F31" s="676"/>
      <c r="G31" s="676"/>
      <c r="H31" s="676"/>
      <c r="I31" s="676"/>
      <c r="J31" s="676"/>
      <c r="K31" s="676"/>
      <c r="L31" s="676"/>
      <c r="M31" s="676"/>
      <c r="N31" s="676"/>
      <c r="O31" s="676"/>
      <c r="P31" s="676"/>
      <c r="Q31" s="677"/>
      <c r="R31" s="608">
        <v>18908</v>
      </c>
      <c r="S31" s="609"/>
      <c r="T31" s="609"/>
      <c r="U31" s="609"/>
      <c r="V31" s="609"/>
      <c r="W31" s="609"/>
      <c r="X31" s="609"/>
      <c r="Y31" s="610"/>
      <c r="Z31" s="646">
        <v>0.1</v>
      </c>
      <c r="AA31" s="646"/>
      <c r="AB31" s="646"/>
      <c r="AC31" s="646"/>
      <c r="AD31" s="647">
        <v>18908</v>
      </c>
      <c r="AE31" s="647"/>
      <c r="AF31" s="647"/>
      <c r="AG31" s="647"/>
      <c r="AH31" s="647"/>
      <c r="AI31" s="647"/>
      <c r="AJ31" s="647"/>
      <c r="AK31" s="647"/>
      <c r="AL31" s="611">
        <v>0.2</v>
      </c>
      <c r="AM31" s="612"/>
      <c r="AN31" s="612"/>
      <c r="AO31" s="648"/>
      <c r="AP31" s="678" t="s">
        <v>311</v>
      </c>
      <c r="AQ31" s="679"/>
      <c r="AR31" s="679"/>
      <c r="AS31" s="679"/>
      <c r="AT31" s="680" t="s">
        <v>312</v>
      </c>
      <c r="AU31" s="212"/>
      <c r="AV31" s="212"/>
      <c r="AW31" s="212"/>
      <c r="AX31" s="666" t="s">
        <v>186</v>
      </c>
      <c r="AY31" s="667"/>
      <c r="AZ31" s="667"/>
      <c r="BA31" s="667"/>
      <c r="BB31" s="667"/>
      <c r="BC31" s="667"/>
      <c r="BD31" s="667"/>
      <c r="BE31" s="667"/>
      <c r="BF31" s="668"/>
      <c r="BG31" s="670">
        <v>99.5</v>
      </c>
      <c r="BH31" s="671"/>
      <c r="BI31" s="671"/>
      <c r="BJ31" s="671"/>
      <c r="BK31" s="671"/>
      <c r="BL31" s="671"/>
      <c r="BM31" s="672">
        <v>98.6</v>
      </c>
      <c r="BN31" s="671"/>
      <c r="BO31" s="671"/>
      <c r="BP31" s="671"/>
      <c r="BQ31" s="673"/>
      <c r="BR31" s="670">
        <v>99.5</v>
      </c>
      <c r="BS31" s="671"/>
      <c r="BT31" s="671"/>
      <c r="BU31" s="671"/>
      <c r="BV31" s="671"/>
      <c r="BW31" s="671"/>
      <c r="BX31" s="672">
        <v>98.6</v>
      </c>
      <c r="BY31" s="671"/>
      <c r="BZ31" s="671"/>
      <c r="CA31" s="671"/>
      <c r="CB31" s="673"/>
      <c r="CD31" s="629"/>
      <c r="CE31" s="630"/>
      <c r="CF31" s="605" t="s">
        <v>313</v>
      </c>
      <c r="CG31" s="606"/>
      <c r="CH31" s="606"/>
      <c r="CI31" s="606"/>
      <c r="CJ31" s="606"/>
      <c r="CK31" s="606"/>
      <c r="CL31" s="606"/>
      <c r="CM31" s="606"/>
      <c r="CN31" s="606"/>
      <c r="CO31" s="606"/>
      <c r="CP31" s="606"/>
      <c r="CQ31" s="607"/>
      <c r="CR31" s="608">
        <v>60944</v>
      </c>
      <c r="CS31" s="621"/>
      <c r="CT31" s="621"/>
      <c r="CU31" s="621"/>
      <c r="CV31" s="621"/>
      <c r="CW31" s="621"/>
      <c r="CX31" s="621"/>
      <c r="CY31" s="622"/>
      <c r="CZ31" s="611">
        <v>0.3</v>
      </c>
      <c r="DA31" s="623"/>
      <c r="DB31" s="623"/>
      <c r="DC31" s="624"/>
      <c r="DD31" s="614">
        <v>60944</v>
      </c>
      <c r="DE31" s="621"/>
      <c r="DF31" s="621"/>
      <c r="DG31" s="621"/>
      <c r="DH31" s="621"/>
      <c r="DI31" s="621"/>
      <c r="DJ31" s="621"/>
      <c r="DK31" s="622"/>
      <c r="DL31" s="614">
        <v>60944</v>
      </c>
      <c r="DM31" s="621"/>
      <c r="DN31" s="621"/>
      <c r="DO31" s="621"/>
      <c r="DP31" s="621"/>
      <c r="DQ31" s="621"/>
      <c r="DR31" s="621"/>
      <c r="DS31" s="621"/>
      <c r="DT31" s="621"/>
      <c r="DU31" s="621"/>
      <c r="DV31" s="622"/>
      <c r="DW31" s="611">
        <v>0.5</v>
      </c>
      <c r="DX31" s="623"/>
      <c r="DY31" s="623"/>
      <c r="DZ31" s="623"/>
      <c r="EA31" s="623"/>
      <c r="EB31" s="623"/>
      <c r="EC31" s="635"/>
    </row>
    <row r="32" spans="2:133" ht="11.25" customHeight="1" x14ac:dyDescent="0.15">
      <c r="B32" s="605" t="s">
        <v>314</v>
      </c>
      <c r="C32" s="606"/>
      <c r="D32" s="606"/>
      <c r="E32" s="606"/>
      <c r="F32" s="606"/>
      <c r="G32" s="606"/>
      <c r="H32" s="606"/>
      <c r="I32" s="606"/>
      <c r="J32" s="606"/>
      <c r="K32" s="606"/>
      <c r="L32" s="606"/>
      <c r="M32" s="606"/>
      <c r="N32" s="606"/>
      <c r="O32" s="606"/>
      <c r="P32" s="606"/>
      <c r="Q32" s="607"/>
      <c r="R32" s="608">
        <v>1997161</v>
      </c>
      <c r="S32" s="609"/>
      <c r="T32" s="609"/>
      <c r="U32" s="609"/>
      <c r="V32" s="609"/>
      <c r="W32" s="609"/>
      <c r="X32" s="609"/>
      <c r="Y32" s="610"/>
      <c r="Z32" s="646">
        <v>8.6999999999999993</v>
      </c>
      <c r="AA32" s="646"/>
      <c r="AB32" s="646"/>
      <c r="AC32" s="646"/>
      <c r="AD32" s="647" t="s">
        <v>174</v>
      </c>
      <c r="AE32" s="647"/>
      <c r="AF32" s="647"/>
      <c r="AG32" s="647"/>
      <c r="AH32" s="647"/>
      <c r="AI32" s="647"/>
      <c r="AJ32" s="647"/>
      <c r="AK32" s="647"/>
      <c r="AL32" s="611" t="s">
        <v>174</v>
      </c>
      <c r="AM32" s="612"/>
      <c r="AN32" s="612"/>
      <c r="AO32" s="648"/>
      <c r="AP32" s="649"/>
      <c r="AQ32" s="650"/>
      <c r="AR32" s="650"/>
      <c r="AS32" s="650"/>
      <c r="AT32" s="681"/>
      <c r="AU32" s="208" t="s">
        <v>315</v>
      </c>
      <c r="AX32" s="605" t="s">
        <v>316</v>
      </c>
      <c r="AY32" s="606"/>
      <c r="AZ32" s="606"/>
      <c r="BA32" s="606"/>
      <c r="BB32" s="606"/>
      <c r="BC32" s="606"/>
      <c r="BD32" s="606"/>
      <c r="BE32" s="606"/>
      <c r="BF32" s="607"/>
      <c r="BG32" s="674">
        <v>99.4</v>
      </c>
      <c r="BH32" s="621"/>
      <c r="BI32" s="621"/>
      <c r="BJ32" s="621"/>
      <c r="BK32" s="621"/>
      <c r="BL32" s="621"/>
      <c r="BM32" s="612">
        <v>98.4</v>
      </c>
      <c r="BN32" s="621"/>
      <c r="BO32" s="621"/>
      <c r="BP32" s="621"/>
      <c r="BQ32" s="644"/>
      <c r="BR32" s="674">
        <v>99.3</v>
      </c>
      <c r="BS32" s="621"/>
      <c r="BT32" s="621"/>
      <c r="BU32" s="621"/>
      <c r="BV32" s="621"/>
      <c r="BW32" s="621"/>
      <c r="BX32" s="612">
        <v>98.5</v>
      </c>
      <c r="BY32" s="621"/>
      <c r="BZ32" s="621"/>
      <c r="CA32" s="621"/>
      <c r="CB32" s="644"/>
      <c r="CD32" s="631"/>
      <c r="CE32" s="632"/>
      <c r="CF32" s="605" t="s">
        <v>317</v>
      </c>
      <c r="CG32" s="606"/>
      <c r="CH32" s="606"/>
      <c r="CI32" s="606"/>
      <c r="CJ32" s="606"/>
      <c r="CK32" s="606"/>
      <c r="CL32" s="606"/>
      <c r="CM32" s="606"/>
      <c r="CN32" s="606"/>
      <c r="CO32" s="606"/>
      <c r="CP32" s="606"/>
      <c r="CQ32" s="607"/>
      <c r="CR32" s="608">
        <v>2</v>
      </c>
      <c r="CS32" s="609"/>
      <c r="CT32" s="609"/>
      <c r="CU32" s="609"/>
      <c r="CV32" s="609"/>
      <c r="CW32" s="609"/>
      <c r="CX32" s="609"/>
      <c r="CY32" s="610"/>
      <c r="CZ32" s="611">
        <v>0</v>
      </c>
      <c r="DA32" s="623"/>
      <c r="DB32" s="623"/>
      <c r="DC32" s="624"/>
      <c r="DD32" s="614">
        <v>2</v>
      </c>
      <c r="DE32" s="609"/>
      <c r="DF32" s="609"/>
      <c r="DG32" s="609"/>
      <c r="DH32" s="609"/>
      <c r="DI32" s="609"/>
      <c r="DJ32" s="609"/>
      <c r="DK32" s="610"/>
      <c r="DL32" s="614">
        <v>2</v>
      </c>
      <c r="DM32" s="609"/>
      <c r="DN32" s="609"/>
      <c r="DO32" s="609"/>
      <c r="DP32" s="609"/>
      <c r="DQ32" s="609"/>
      <c r="DR32" s="609"/>
      <c r="DS32" s="609"/>
      <c r="DT32" s="609"/>
      <c r="DU32" s="609"/>
      <c r="DV32" s="610"/>
      <c r="DW32" s="611">
        <v>0</v>
      </c>
      <c r="DX32" s="623"/>
      <c r="DY32" s="623"/>
      <c r="DZ32" s="623"/>
      <c r="EA32" s="623"/>
      <c r="EB32" s="623"/>
      <c r="EC32" s="635"/>
    </row>
    <row r="33" spans="2:133" ht="11.25" customHeight="1" x14ac:dyDescent="0.15">
      <c r="B33" s="605" t="s">
        <v>318</v>
      </c>
      <c r="C33" s="606"/>
      <c r="D33" s="606"/>
      <c r="E33" s="606"/>
      <c r="F33" s="606"/>
      <c r="G33" s="606"/>
      <c r="H33" s="606"/>
      <c r="I33" s="606"/>
      <c r="J33" s="606"/>
      <c r="K33" s="606"/>
      <c r="L33" s="606"/>
      <c r="M33" s="606"/>
      <c r="N33" s="606"/>
      <c r="O33" s="606"/>
      <c r="P33" s="606"/>
      <c r="Q33" s="607"/>
      <c r="R33" s="608">
        <v>43416</v>
      </c>
      <c r="S33" s="609"/>
      <c r="T33" s="609"/>
      <c r="U33" s="609"/>
      <c r="V33" s="609"/>
      <c r="W33" s="609"/>
      <c r="X33" s="609"/>
      <c r="Y33" s="610"/>
      <c r="Z33" s="646">
        <v>0.2</v>
      </c>
      <c r="AA33" s="646"/>
      <c r="AB33" s="646"/>
      <c r="AC33" s="646"/>
      <c r="AD33" s="647">
        <v>8021</v>
      </c>
      <c r="AE33" s="647"/>
      <c r="AF33" s="647"/>
      <c r="AG33" s="647"/>
      <c r="AH33" s="647"/>
      <c r="AI33" s="647"/>
      <c r="AJ33" s="647"/>
      <c r="AK33" s="647"/>
      <c r="AL33" s="611">
        <v>0.1</v>
      </c>
      <c r="AM33" s="612"/>
      <c r="AN33" s="612"/>
      <c r="AO33" s="648"/>
      <c r="AP33" s="651"/>
      <c r="AQ33" s="652"/>
      <c r="AR33" s="652"/>
      <c r="AS33" s="652"/>
      <c r="AT33" s="682"/>
      <c r="AU33" s="213"/>
      <c r="AV33" s="213"/>
      <c r="AW33" s="213"/>
      <c r="AX33" s="589" t="s">
        <v>319</v>
      </c>
      <c r="AY33" s="590"/>
      <c r="AZ33" s="590"/>
      <c r="BA33" s="590"/>
      <c r="BB33" s="590"/>
      <c r="BC33" s="590"/>
      <c r="BD33" s="590"/>
      <c r="BE33" s="590"/>
      <c r="BF33" s="591"/>
      <c r="BG33" s="669">
        <v>99.5</v>
      </c>
      <c r="BH33" s="593"/>
      <c r="BI33" s="593"/>
      <c r="BJ33" s="593"/>
      <c r="BK33" s="593"/>
      <c r="BL33" s="593"/>
      <c r="BM33" s="639">
        <v>98.5</v>
      </c>
      <c r="BN33" s="593"/>
      <c r="BO33" s="593"/>
      <c r="BP33" s="593"/>
      <c r="BQ33" s="656"/>
      <c r="BR33" s="669">
        <v>99.8</v>
      </c>
      <c r="BS33" s="593"/>
      <c r="BT33" s="593"/>
      <c r="BU33" s="593"/>
      <c r="BV33" s="593"/>
      <c r="BW33" s="593"/>
      <c r="BX33" s="639">
        <v>98.5</v>
      </c>
      <c r="BY33" s="593"/>
      <c r="BZ33" s="593"/>
      <c r="CA33" s="593"/>
      <c r="CB33" s="656"/>
      <c r="CD33" s="605" t="s">
        <v>320</v>
      </c>
      <c r="CE33" s="606"/>
      <c r="CF33" s="606"/>
      <c r="CG33" s="606"/>
      <c r="CH33" s="606"/>
      <c r="CI33" s="606"/>
      <c r="CJ33" s="606"/>
      <c r="CK33" s="606"/>
      <c r="CL33" s="606"/>
      <c r="CM33" s="606"/>
      <c r="CN33" s="606"/>
      <c r="CO33" s="606"/>
      <c r="CP33" s="606"/>
      <c r="CQ33" s="607"/>
      <c r="CR33" s="608">
        <v>10081587</v>
      </c>
      <c r="CS33" s="621"/>
      <c r="CT33" s="621"/>
      <c r="CU33" s="621"/>
      <c r="CV33" s="621"/>
      <c r="CW33" s="621"/>
      <c r="CX33" s="621"/>
      <c r="CY33" s="622"/>
      <c r="CZ33" s="611">
        <v>45.5</v>
      </c>
      <c r="DA33" s="623"/>
      <c r="DB33" s="623"/>
      <c r="DC33" s="624"/>
      <c r="DD33" s="614">
        <v>7877204</v>
      </c>
      <c r="DE33" s="621"/>
      <c r="DF33" s="621"/>
      <c r="DG33" s="621"/>
      <c r="DH33" s="621"/>
      <c r="DI33" s="621"/>
      <c r="DJ33" s="621"/>
      <c r="DK33" s="622"/>
      <c r="DL33" s="614">
        <v>5069554</v>
      </c>
      <c r="DM33" s="621"/>
      <c r="DN33" s="621"/>
      <c r="DO33" s="621"/>
      <c r="DP33" s="621"/>
      <c r="DQ33" s="621"/>
      <c r="DR33" s="621"/>
      <c r="DS33" s="621"/>
      <c r="DT33" s="621"/>
      <c r="DU33" s="621"/>
      <c r="DV33" s="622"/>
      <c r="DW33" s="611">
        <v>43.1</v>
      </c>
      <c r="DX33" s="623"/>
      <c r="DY33" s="623"/>
      <c r="DZ33" s="623"/>
      <c r="EA33" s="623"/>
      <c r="EB33" s="623"/>
      <c r="EC33" s="635"/>
    </row>
    <row r="34" spans="2:133" ht="11.25" customHeight="1" x14ac:dyDescent="0.15">
      <c r="B34" s="605" t="s">
        <v>321</v>
      </c>
      <c r="C34" s="606"/>
      <c r="D34" s="606"/>
      <c r="E34" s="606"/>
      <c r="F34" s="606"/>
      <c r="G34" s="606"/>
      <c r="H34" s="606"/>
      <c r="I34" s="606"/>
      <c r="J34" s="606"/>
      <c r="K34" s="606"/>
      <c r="L34" s="606"/>
      <c r="M34" s="606"/>
      <c r="N34" s="606"/>
      <c r="O34" s="606"/>
      <c r="P34" s="606"/>
      <c r="Q34" s="607"/>
      <c r="R34" s="608">
        <v>73596</v>
      </c>
      <c r="S34" s="609"/>
      <c r="T34" s="609"/>
      <c r="U34" s="609"/>
      <c r="V34" s="609"/>
      <c r="W34" s="609"/>
      <c r="X34" s="609"/>
      <c r="Y34" s="610"/>
      <c r="Z34" s="646">
        <v>0.3</v>
      </c>
      <c r="AA34" s="646"/>
      <c r="AB34" s="646"/>
      <c r="AC34" s="646"/>
      <c r="AD34" s="647" t="s">
        <v>240</v>
      </c>
      <c r="AE34" s="647"/>
      <c r="AF34" s="647"/>
      <c r="AG34" s="647"/>
      <c r="AH34" s="647"/>
      <c r="AI34" s="647"/>
      <c r="AJ34" s="647"/>
      <c r="AK34" s="647"/>
      <c r="AL34" s="611" t="s">
        <v>240</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322</v>
      </c>
      <c r="CE34" s="606"/>
      <c r="CF34" s="606"/>
      <c r="CG34" s="606"/>
      <c r="CH34" s="606"/>
      <c r="CI34" s="606"/>
      <c r="CJ34" s="606"/>
      <c r="CK34" s="606"/>
      <c r="CL34" s="606"/>
      <c r="CM34" s="606"/>
      <c r="CN34" s="606"/>
      <c r="CO34" s="606"/>
      <c r="CP34" s="606"/>
      <c r="CQ34" s="607"/>
      <c r="CR34" s="608">
        <v>2892531</v>
      </c>
      <c r="CS34" s="609"/>
      <c r="CT34" s="609"/>
      <c r="CU34" s="609"/>
      <c r="CV34" s="609"/>
      <c r="CW34" s="609"/>
      <c r="CX34" s="609"/>
      <c r="CY34" s="610"/>
      <c r="CZ34" s="611">
        <v>13</v>
      </c>
      <c r="DA34" s="623"/>
      <c r="DB34" s="623"/>
      <c r="DC34" s="624"/>
      <c r="DD34" s="614">
        <v>1808683</v>
      </c>
      <c r="DE34" s="609"/>
      <c r="DF34" s="609"/>
      <c r="DG34" s="609"/>
      <c r="DH34" s="609"/>
      <c r="DI34" s="609"/>
      <c r="DJ34" s="609"/>
      <c r="DK34" s="610"/>
      <c r="DL34" s="614">
        <v>1296970</v>
      </c>
      <c r="DM34" s="609"/>
      <c r="DN34" s="609"/>
      <c r="DO34" s="609"/>
      <c r="DP34" s="609"/>
      <c r="DQ34" s="609"/>
      <c r="DR34" s="609"/>
      <c r="DS34" s="609"/>
      <c r="DT34" s="609"/>
      <c r="DU34" s="609"/>
      <c r="DV34" s="610"/>
      <c r="DW34" s="611">
        <v>11</v>
      </c>
      <c r="DX34" s="623"/>
      <c r="DY34" s="623"/>
      <c r="DZ34" s="623"/>
      <c r="EA34" s="623"/>
      <c r="EB34" s="623"/>
      <c r="EC34" s="635"/>
    </row>
    <row r="35" spans="2:133" ht="11.25" customHeight="1" x14ac:dyDescent="0.15">
      <c r="B35" s="605" t="s">
        <v>323</v>
      </c>
      <c r="C35" s="606"/>
      <c r="D35" s="606"/>
      <c r="E35" s="606"/>
      <c r="F35" s="606"/>
      <c r="G35" s="606"/>
      <c r="H35" s="606"/>
      <c r="I35" s="606"/>
      <c r="J35" s="606"/>
      <c r="K35" s="606"/>
      <c r="L35" s="606"/>
      <c r="M35" s="606"/>
      <c r="N35" s="606"/>
      <c r="O35" s="606"/>
      <c r="P35" s="606"/>
      <c r="Q35" s="607"/>
      <c r="R35" s="608">
        <v>946715</v>
      </c>
      <c r="S35" s="609"/>
      <c r="T35" s="609"/>
      <c r="U35" s="609"/>
      <c r="V35" s="609"/>
      <c r="W35" s="609"/>
      <c r="X35" s="609"/>
      <c r="Y35" s="610"/>
      <c r="Z35" s="646">
        <v>4.0999999999999996</v>
      </c>
      <c r="AA35" s="646"/>
      <c r="AB35" s="646"/>
      <c r="AC35" s="646"/>
      <c r="AD35" s="647" t="s">
        <v>174</v>
      </c>
      <c r="AE35" s="647"/>
      <c r="AF35" s="647"/>
      <c r="AG35" s="647"/>
      <c r="AH35" s="647"/>
      <c r="AI35" s="647"/>
      <c r="AJ35" s="647"/>
      <c r="AK35" s="647"/>
      <c r="AL35" s="611" t="s">
        <v>174</v>
      </c>
      <c r="AM35" s="612"/>
      <c r="AN35" s="612"/>
      <c r="AO35" s="648"/>
      <c r="AP35" s="218"/>
      <c r="AQ35" s="660" t="s">
        <v>324</v>
      </c>
      <c r="AR35" s="661"/>
      <c r="AS35" s="661"/>
      <c r="AT35" s="661"/>
      <c r="AU35" s="661"/>
      <c r="AV35" s="661"/>
      <c r="AW35" s="661"/>
      <c r="AX35" s="661"/>
      <c r="AY35" s="661"/>
      <c r="AZ35" s="661"/>
      <c r="BA35" s="661"/>
      <c r="BB35" s="661"/>
      <c r="BC35" s="661"/>
      <c r="BD35" s="661"/>
      <c r="BE35" s="661"/>
      <c r="BF35" s="662"/>
      <c r="BG35" s="660" t="s">
        <v>325</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326</v>
      </c>
      <c r="CE35" s="606"/>
      <c r="CF35" s="606"/>
      <c r="CG35" s="606"/>
      <c r="CH35" s="606"/>
      <c r="CI35" s="606"/>
      <c r="CJ35" s="606"/>
      <c r="CK35" s="606"/>
      <c r="CL35" s="606"/>
      <c r="CM35" s="606"/>
      <c r="CN35" s="606"/>
      <c r="CO35" s="606"/>
      <c r="CP35" s="606"/>
      <c r="CQ35" s="607"/>
      <c r="CR35" s="608">
        <v>512576</v>
      </c>
      <c r="CS35" s="621"/>
      <c r="CT35" s="621"/>
      <c r="CU35" s="621"/>
      <c r="CV35" s="621"/>
      <c r="CW35" s="621"/>
      <c r="CX35" s="621"/>
      <c r="CY35" s="622"/>
      <c r="CZ35" s="611">
        <v>2.2999999999999998</v>
      </c>
      <c r="DA35" s="623"/>
      <c r="DB35" s="623"/>
      <c r="DC35" s="624"/>
      <c r="DD35" s="614">
        <v>420315</v>
      </c>
      <c r="DE35" s="621"/>
      <c r="DF35" s="621"/>
      <c r="DG35" s="621"/>
      <c r="DH35" s="621"/>
      <c r="DI35" s="621"/>
      <c r="DJ35" s="621"/>
      <c r="DK35" s="622"/>
      <c r="DL35" s="614">
        <v>350532</v>
      </c>
      <c r="DM35" s="621"/>
      <c r="DN35" s="621"/>
      <c r="DO35" s="621"/>
      <c r="DP35" s="621"/>
      <c r="DQ35" s="621"/>
      <c r="DR35" s="621"/>
      <c r="DS35" s="621"/>
      <c r="DT35" s="621"/>
      <c r="DU35" s="621"/>
      <c r="DV35" s="622"/>
      <c r="DW35" s="611">
        <v>3</v>
      </c>
      <c r="DX35" s="623"/>
      <c r="DY35" s="623"/>
      <c r="DZ35" s="623"/>
      <c r="EA35" s="623"/>
      <c r="EB35" s="623"/>
      <c r="EC35" s="635"/>
    </row>
    <row r="36" spans="2:133" ht="11.25" customHeight="1" x14ac:dyDescent="0.15">
      <c r="B36" s="605" t="s">
        <v>327</v>
      </c>
      <c r="C36" s="606"/>
      <c r="D36" s="606"/>
      <c r="E36" s="606"/>
      <c r="F36" s="606"/>
      <c r="G36" s="606"/>
      <c r="H36" s="606"/>
      <c r="I36" s="606"/>
      <c r="J36" s="606"/>
      <c r="K36" s="606"/>
      <c r="L36" s="606"/>
      <c r="M36" s="606"/>
      <c r="N36" s="606"/>
      <c r="O36" s="606"/>
      <c r="P36" s="606"/>
      <c r="Q36" s="607"/>
      <c r="R36" s="608">
        <v>905383</v>
      </c>
      <c r="S36" s="609"/>
      <c r="T36" s="609"/>
      <c r="U36" s="609"/>
      <c r="V36" s="609"/>
      <c r="W36" s="609"/>
      <c r="X36" s="609"/>
      <c r="Y36" s="610"/>
      <c r="Z36" s="646">
        <v>4</v>
      </c>
      <c r="AA36" s="646"/>
      <c r="AB36" s="646"/>
      <c r="AC36" s="646"/>
      <c r="AD36" s="647" t="s">
        <v>240</v>
      </c>
      <c r="AE36" s="647"/>
      <c r="AF36" s="647"/>
      <c r="AG36" s="647"/>
      <c r="AH36" s="647"/>
      <c r="AI36" s="647"/>
      <c r="AJ36" s="647"/>
      <c r="AK36" s="647"/>
      <c r="AL36" s="611" t="s">
        <v>173</v>
      </c>
      <c r="AM36" s="612"/>
      <c r="AN36" s="612"/>
      <c r="AO36" s="648"/>
      <c r="AP36" s="218"/>
      <c r="AQ36" s="657" t="s">
        <v>328</v>
      </c>
      <c r="AR36" s="658"/>
      <c r="AS36" s="658"/>
      <c r="AT36" s="658"/>
      <c r="AU36" s="658"/>
      <c r="AV36" s="658"/>
      <c r="AW36" s="658"/>
      <c r="AX36" s="658"/>
      <c r="AY36" s="659"/>
      <c r="AZ36" s="663">
        <v>1932166</v>
      </c>
      <c r="BA36" s="664"/>
      <c r="BB36" s="664"/>
      <c r="BC36" s="664"/>
      <c r="BD36" s="664"/>
      <c r="BE36" s="664"/>
      <c r="BF36" s="665"/>
      <c r="BG36" s="666" t="s">
        <v>329</v>
      </c>
      <c r="BH36" s="667"/>
      <c r="BI36" s="667"/>
      <c r="BJ36" s="667"/>
      <c r="BK36" s="667"/>
      <c r="BL36" s="667"/>
      <c r="BM36" s="667"/>
      <c r="BN36" s="667"/>
      <c r="BO36" s="667"/>
      <c r="BP36" s="667"/>
      <c r="BQ36" s="667"/>
      <c r="BR36" s="667"/>
      <c r="BS36" s="667"/>
      <c r="BT36" s="667"/>
      <c r="BU36" s="668"/>
      <c r="BV36" s="663">
        <v>72418</v>
      </c>
      <c r="BW36" s="664"/>
      <c r="BX36" s="664"/>
      <c r="BY36" s="664"/>
      <c r="BZ36" s="664"/>
      <c r="CA36" s="664"/>
      <c r="CB36" s="665"/>
      <c r="CD36" s="605" t="s">
        <v>330</v>
      </c>
      <c r="CE36" s="606"/>
      <c r="CF36" s="606"/>
      <c r="CG36" s="606"/>
      <c r="CH36" s="606"/>
      <c r="CI36" s="606"/>
      <c r="CJ36" s="606"/>
      <c r="CK36" s="606"/>
      <c r="CL36" s="606"/>
      <c r="CM36" s="606"/>
      <c r="CN36" s="606"/>
      <c r="CO36" s="606"/>
      <c r="CP36" s="606"/>
      <c r="CQ36" s="607"/>
      <c r="CR36" s="608">
        <v>3609550</v>
      </c>
      <c r="CS36" s="609"/>
      <c r="CT36" s="609"/>
      <c r="CU36" s="609"/>
      <c r="CV36" s="609"/>
      <c r="CW36" s="609"/>
      <c r="CX36" s="609"/>
      <c r="CY36" s="610"/>
      <c r="CZ36" s="611">
        <v>16.3</v>
      </c>
      <c r="DA36" s="623"/>
      <c r="DB36" s="623"/>
      <c r="DC36" s="624"/>
      <c r="DD36" s="614">
        <v>3069001</v>
      </c>
      <c r="DE36" s="609"/>
      <c r="DF36" s="609"/>
      <c r="DG36" s="609"/>
      <c r="DH36" s="609"/>
      <c r="DI36" s="609"/>
      <c r="DJ36" s="609"/>
      <c r="DK36" s="610"/>
      <c r="DL36" s="614">
        <v>2224675</v>
      </c>
      <c r="DM36" s="609"/>
      <c r="DN36" s="609"/>
      <c r="DO36" s="609"/>
      <c r="DP36" s="609"/>
      <c r="DQ36" s="609"/>
      <c r="DR36" s="609"/>
      <c r="DS36" s="609"/>
      <c r="DT36" s="609"/>
      <c r="DU36" s="609"/>
      <c r="DV36" s="610"/>
      <c r="DW36" s="611">
        <v>18.899999999999999</v>
      </c>
      <c r="DX36" s="623"/>
      <c r="DY36" s="623"/>
      <c r="DZ36" s="623"/>
      <c r="EA36" s="623"/>
      <c r="EB36" s="623"/>
      <c r="EC36" s="635"/>
    </row>
    <row r="37" spans="2:133" ht="11.25" customHeight="1" x14ac:dyDescent="0.15">
      <c r="B37" s="605" t="s">
        <v>331</v>
      </c>
      <c r="C37" s="606"/>
      <c r="D37" s="606"/>
      <c r="E37" s="606"/>
      <c r="F37" s="606"/>
      <c r="G37" s="606"/>
      <c r="H37" s="606"/>
      <c r="I37" s="606"/>
      <c r="J37" s="606"/>
      <c r="K37" s="606"/>
      <c r="L37" s="606"/>
      <c r="M37" s="606"/>
      <c r="N37" s="606"/>
      <c r="O37" s="606"/>
      <c r="P37" s="606"/>
      <c r="Q37" s="607"/>
      <c r="R37" s="608">
        <v>512448</v>
      </c>
      <c r="S37" s="609"/>
      <c r="T37" s="609"/>
      <c r="U37" s="609"/>
      <c r="V37" s="609"/>
      <c r="W37" s="609"/>
      <c r="X37" s="609"/>
      <c r="Y37" s="610"/>
      <c r="Z37" s="646">
        <v>2.2000000000000002</v>
      </c>
      <c r="AA37" s="646"/>
      <c r="AB37" s="646"/>
      <c r="AC37" s="646"/>
      <c r="AD37" s="647">
        <v>11</v>
      </c>
      <c r="AE37" s="647"/>
      <c r="AF37" s="647"/>
      <c r="AG37" s="647"/>
      <c r="AH37" s="647"/>
      <c r="AI37" s="647"/>
      <c r="AJ37" s="647"/>
      <c r="AK37" s="647"/>
      <c r="AL37" s="611">
        <v>0</v>
      </c>
      <c r="AM37" s="612"/>
      <c r="AN37" s="612"/>
      <c r="AO37" s="648"/>
      <c r="AQ37" s="641" t="s">
        <v>332</v>
      </c>
      <c r="AR37" s="642"/>
      <c r="AS37" s="642"/>
      <c r="AT37" s="642"/>
      <c r="AU37" s="642"/>
      <c r="AV37" s="642"/>
      <c r="AW37" s="642"/>
      <c r="AX37" s="642"/>
      <c r="AY37" s="643"/>
      <c r="AZ37" s="608">
        <v>288645</v>
      </c>
      <c r="BA37" s="609"/>
      <c r="BB37" s="609"/>
      <c r="BC37" s="609"/>
      <c r="BD37" s="621"/>
      <c r="BE37" s="621"/>
      <c r="BF37" s="644"/>
      <c r="BG37" s="605" t="s">
        <v>333</v>
      </c>
      <c r="BH37" s="606"/>
      <c r="BI37" s="606"/>
      <c r="BJ37" s="606"/>
      <c r="BK37" s="606"/>
      <c r="BL37" s="606"/>
      <c r="BM37" s="606"/>
      <c r="BN37" s="606"/>
      <c r="BO37" s="606"/>
      <c r="BP37" s="606"/>
      <c r="BQ37" s="606"/>
      <c r="BR37" s="606"/>
      <c r="BS37" s="606"/>
      <c r="BT37" s="606"/>
      <c r="BU37" s="607"/>
      <c r="BV37" s="608">
        <v>12949</v>
      </c>
      <c r="BW37" s="609"/>
      <c r="BX37" s="609"/>
      <c r="BY37" s="609"/>
      <c r="BZ37" s="609"/>
      <c r="CA37" s="609"/>
      <c r="CB37" s="645"/>
      <c r="CD37" s="605" t="s">
        <v>334</v>
      </c>
      <c r="CE37" s="606"/>
      <c r="CF37" s="606"/>
      <c r="CG37" s="606"/>
      <c r="CH37" s="606"/>
      <c r="CI37" s="606"/>
      <c r="CJ37" s="606"/>
      <c r="CK37" s="606"/>
      <c r="CL37" s="606"/>
      <c r="CM37" s="606"/>
      <c r="CN37" s="606"/>
      <c r="CO37" s="606"/>
      <c r="CP37" s="606"/>
      <c r="CQ37" s="607"/>
      <c r="CR37" s="608">
        <v>1735336</v>
      </c>
      <c r="CS37" s="621"/>
      <c r="CT37" s="621"/>
      <c r="CU37" s="621"/>
      <c r="CV37" s="621"/>
      <c r="CW37" s="621"/>
      <c r="CX37" s="621"/>
      <c r="CY37" s="622"/>
      <c r="CZ37" s="611">
        <v>7.8</v>
      </c>
      <c r="DA37" s="623"/>
      <c r="DB37" s="623"/>
      <c r="DC37" s="624"/>
      <c r="DD37" s="614">
        <v>1735336</v>
      </c>
      <c r="DE37" s="621"/>
      <c r="DF37" s="621"/>
      <c r="DG37" s="621"/>
      <c r="DH37" s="621"/>
      <c r="DI37" s="621"/>
      <c r="DJ37" s="621"/>
      <c r="DK37" s="622"/>
      <c r="DL37" s="614">
        <v>1734545</v>
      </c>
      <c r="DM37" s="621"/>
      <c r="DN37" s="621"/>
      <c r="DO37" s="621"/>
      <c r="DP37" s="621"/>
      <c r="DQ37" s="621"/>
      <c r="DR37" s="621"/>
      <c r="DS37" s="621"/>
      <c r="DT37" s="621"/>
      <c r="DU37" s="621"/>
      <c r="DV37" s="622"/>
      <c r="DW37" s="611">
        <v>14.7</v>
      </c>
      <c r="DX37" s="623"/>
      <c r="DY37" s="623"/>
      <c r="DZ37" s="623"/>
      <c r="EA37" s="623"/>
      <c r="EB37" s="623"/>
      <c r="EC37" s="635"/>
    </row>
    <row r="38" spans="2:133" ht="11.25" customHeight="1" x14ac:dyDescent="0.15">
      <c r="B38" s="605" t="s">
        <v>335</v>
      </c>
      <c r="C38" s="606"/>
      <c r="D38" s="606"/>
      <c r="E38" s="606"/>
      <c r="F38" s="606"/>
      <c r="G38" s="606"/>
      <c r="H38" s="606"/>
      <c r="I38" s="606"/>
      <c r="J38" s="606"/>
      <c r="K38" s="606"/>
      <c r="L38" s="606"/>
      <c r="M38" s="606"/>
      <c r="N38" s="606"/>
      <c r="O38" s="606"/>
      <c r="P38" s="606"/>
      <c r="Q38" s="607"/>
      <c r="R38" s="608">
        <v>702295</v>
      </c>
      <c r="S38" s="609"/>
      <c r="T38" s="609"/>
      <c r="U38" s="609"/>
      <c r="V38" s="609"/>
      <c r="W38" s="609"/>
      <c r="X38" s="609"/>
      <c r="Y38" s="610"/>
      <c r="Z38" s="646">
        <v>3.1</v>
      </c>
      <c r="AA38" s="646"/>
      <c r="AB38" s="646"/>
      <c r="AC38" s="646"/>
      <c r="AD38" s="647" t="s">
        <v>174</v>
      </c>
      <c r="AE38" s="647"/>
      <c r="AF38" s="647"/>
      <c r="AG38" s="647"/>
      <c r="AH38" s="647"/>
      <c r="AI38" s="647"/>
      <c r="AJ38" s="647"/>
      <c r="AK38" s="647"/>
      <c r="AL38" s="611" t="s">
        <v>174</v>
      </c>
      <c r="AM38" s="612"/>
      <c r="AN38" s="612"/>
      <c r="AO38" s="648"/>
      <c r="AQ38" s="641" t="s">
        <v>336</v>
      </c>
      <c r="AR38" s="642"/>
      <c r="AS38" s="642"/>
      <c r="AT38" s="642"/>
      <c r="AU38" s="642"/>
      <c r="AV38" s="642"/>
      <c r="AW38" s="642"/>
      <c r="AX38" s="642"/>
      <c r="AY38" s="643"/>
      <c r="AZ38" s="608">
        <v>37083</v>
      </c>
      <c r="BA38" s="609"/>
      <c r="BB38" s="609"/>
      <c r="BC38" s="609"/>
      <c r="BD38" s="621"/>
      <c r="BE38" s="621"/>
      <c r="BF38" s="644"/>
      <c r="BG38" s="605" t="s">
        <v>337</v>
      </c>
      <c r="BH38" s="606"/>
      <c r="BI38" s="606"/>
      <c r="BJ38" s="606"/>
      <c r="BK38" s="606"/>
      <c r="BL38" s="606"/>
      <c r="BM38" s="606"/>
      <c r="BN38" s="606"/>
      <c r="BO38" s="606"/>
      <c r="BP38" s="606"/>
      <c r="BQ38" s="606"/>
      <c r="BR38" s="606"/>
      <c r="BS38" s="606"/>
      <c r="BT38" s="606"/>
      <c r="BU38" s="607"/>
      <c r="BV38" s="608">
        <v>6253</v>
      </c>
      <c r="BW38" s="609"/>
      <c r="BX38" s="609"/>
      <c r="BY38" s="609"/>
      <c r="BZ38" s="609"/>
      <c r="CA38" s="609"/>
      <c r="CB38" s="645"/>
      <c r="CD38" s="605" t="s">
        <v>338</v>
      </c>
      <c r="CE38" s="606"/>
      <c r="CF38" s="606"/>
      <c r="CG38" s="606"/>
      <c r="CH38" s="606"/>
      <c r="CI38" s="606"/>
      <c r="CJ38" s="606"/>
      <c r="CK38" s="606"/>
      <c r="CL38" s="606"/>
      <c r="CM38" s="606"/>
      <c r="CN38" s="606"/>
      <c r="CO38" s="606"/>
      <c r="CP38" s="606"/>
      <c r="CQ38" s="607"/>
      <c r="CR38" s="608">
        <v>1606438</v>
      </c>
      <c r="CS38" s="609"/>
      <c r="CT38" s="609"/>
      <c r="CU38" s="609"/>
      <c r="CV38" s="609"/>
      <c r="CW38" s="609"/>
      <c r="CX38" s="609"/>
      <c r="CY38" s="610"/>
      <c r="CZ38" s="611">
        <v>7.2</v>
      </c>
      <c r="DA38" s="623"/>
      <c r="DB38" s="623"/>
      <c r="DC38" s="624"/>
      <c r="DD38" s="614">
        <v>1289857</v>
      </c>
      <c r="DE38" s="609"/>
      <c r="DF38" s="609"/>
      <c r="DG38" s="609"/>
      <c r="DH38" s="609"/>
      <c r="DI38" s="609"/>
      <c r="DJ38" s="609"/>
      <c r="DK38" s="610"/>
      <c r="DL38" s="614">
        <v>1197377</v>
      </c>
      <c r="DM38" s="609"/>
      <c r="DN38" s="609"/>
      <c r="DO38" s="609"/>
      <c r="DP38" s="609"/>
      <c r="DQ38" s="609"/>
      <c r="DR38" s="609"/>
      <c r="DS38" s="609"/>
      <c r="DT38" s="609"/>
      <c r="DU38" s="609"/>
      <c r="DV38" s="610"/>
      <c r="DW38" s="611">
        <v>10.199999999999999</v>
      </c>
      <c r="DX38" s="623"/>
      <c r="DY38" s="623"/>
      <c r="DZ38" s="623"/>
      <c r="EA38" s="623"/>
      <c r="EB38" s="623"/>
      <c r="EC38" s="635"/>
    </row>
    <row r="39" spans="2:133" ht="11.25" customHeight="1" x14ac:dyDescent="0.15">
      <c r="B39" s="605" t="s">
        <v>339</v>
      </c>
      <c r="C39" s="606"/>
      <c r="D39" s="606"/>
      <c r="E39" s="606"/>
      <c r="F39" s="606"/>
      <c r="G39" s="606"/>
      <c r="H39" s="606"/>
      <c r="I39" s="606"/>
      <c r="J39" s="606"/>
      <c r="K39" s="606"/>
      <c r="L39" s="606"/>
      <c r="M39" s="606"/>
      <c r="N39" s="606"/>
      <c r="O39" s="606"/>
      <c r="P39" s="606"/>
      <c r="Q39" s="607"/>
      <c r="R39" s="608" t="s">
        <v>240</v>
      </c>
      <c r="S39" s="609"/>
      <c r="T39" s="609"/>
      <c r="U39" s="609"/>
      <c r="V39" s="609"/>
      <c r="W39" s="609"/>
      <c r="X39" s="609"/>
      <c r="Y39" s="610"/>
      <c r="Z39" s="646" t="s">
        <v>240</v>
      </c>
      <c r="AA39" s="646"/>
      <c r="AB39" s="646"/>
      <c r="AC39" s="646"/>
      <c r="AD39" s="647" t="s">
        <v>174</v>
      </c>
      <c r="AE39" s="647"/>
      <c r="AF39" s="647"/>
      <c r="AG39" s="647"/>
      <c r="AH39" s="647"/>
      <c r="AI39" s="647"/>
      <c r="AJ39" s="647"/>
      <c r="AK39" s="647"/>
      <c r="AL39" s="611" t="s">
        <v>173</v>
      </c>
      <c r="AM39" s="612"/>
      <c r="AN39" s="612"/>
      <c r="AO39" s="648"/>
      <c r="AQ39" s="641" t="s">
        <v>340</v>
      </c>
      <c r="AR39" s="642"/>
      <c r="AS39" s="642"/>
      <c r="AT39" s="642"/>
      <c r="AU39" s="642"/>
      <c r="AV39" s="642"/>
      <c r="AW39" s="642"/>
      <c r="AX39" s="642"/>
      <c r="AY39" s="643"/>
      <c r="AZ39" s="608" t="s">
        <v>174</v>
      </c>
      <c r="BA39" s="609"/>
      <c r="BB39" s="609"/>
      <c r="BC39" s="609"/>
      <c r="BD39" s="621"/>
      <c r="BE39" s="621"/>
      <c r="BF39" s="644"/>
      <c r="BG39" s="605" t="s">
        <v>341</v>
      </c>
      <c r="BH39" s="606"/>
      <c r="BI39" s="606"/>
      <c r="BJ39" s="606"/>
      <c r="BK39" s="606"/>
      <c r="BL39" s="606"/>
      <c r="BM39" s="606"/>
      <c r="BN39" s="606"/>
      <c r="BO39" s="606"/>
      <c r="BP39" s="606"/>
      <c r="BQ39" s="606"/>
      <c r="BR39" s="606"/>
      <c r="BS39" s="606"/>
      <c r="BT39" s="606"/>
      <c r="BU39" s="607"/>
      <c r="BV39" s="608">
        <v>9479</v>
      </c>
      <c r="BW39" s="609"/>
      <c r="BX39" s="609"/>
      <c r="BY39" s="609"/>
      <c r="BZ39" s="609"/>
      <c r="CA39" s="609"/>
      <c r="CB39" s="645"/>
      <c r="CD39" s="605" t="s">
        <v>342</v>
      </c>
      <c r="CE39" s="606"/>
      <c r="CF39" s="606"/>
      <c r="CG39" s="606"/>
      <c r="CH39" s="606"/>
      <c r="CI39" s="606"/>
      <c r="CJ39" s="606"/>
      <c r="CK39" s="606"/>
      <c r="CL39" s="606"/>
      <c r="CM39" s="606"/>
      <c r="CN39" s="606"/>
      <c r="CO39" s="606"/>
      <c r="CP39" s="606"/>
      <c r="CQ39" s="607"/>
      <c r="CR39" s="608">
        <v>1323296</v>
      </c>
      <c r="CS39" s="621"/>
      <c r="CT39" s="621"/>
      <c r="CU39" s="621"/>
      <c r="CV39" s="621"/>
      <c r="CW39" s="621"/>
      <c r="CX39" s="621"/>
      <c r="CY39" s="622"/>
      <c r="CZ39" s="611">
        <v>6</v>
      </c>
      <c r="DA39" s="623"/>
      <c r="DB39" s="623"/>
      <c r="DC39" s="624"/>
      <c r="DD39" s="614">
        <v>1259152</v>
      </c>
      <c r="DE39" s="621"/>
      <c r="DF39" s="621"/>
      <c r="DG39" s="621"/>
      <c r="DH39" s="621"/>
      <c r="DI39" s="621"/>
      <c r="DJ39" s="621"/>
      <c r="DK39" s="622"/>
      <c r="DL39" s="614" t="s">
        <v>174</v>
      </c>
      <c r="DM39" s="621"/>
      <c r="DN39" s="621"/>
      <c r="DO39" s="621"/>
      <c r="DP39" s="621"/>
      <c r="DQ39" s="621"/>
      <c r="DR39" s="621"/>
      <c r="DS39" s="621"/>
      <c r="DT39" s="621"/>
      <c r="DU39" s="621"/>
      <c r="DV39" s="622"/>
      <c r="DW39" s="611" t="s">
        <v>174</v>
      </c>
      <c r="DX39" s="623"/>
      <c r="DY39" s="623"/>
      <c r="DZ39" s="623"/>
      <c r="EA39" s="623"/>
      <c r="EB39" s="623"/>
      <c r="EC39" s="635"/>
    </row>
    <row r="40" spans="2:133" ht="11.25" customHeight="1" x14ac:dyDescent="0.15">
      <c r="B40" s="605" t="s">
        <v>343</v>
      </c>
      <c r="C40" s="606"/>
      <c r="D40" s="606"/>
      <c r="E40" s="606"/>
      <c r="F40" s="606"/>
      <c r="G40" s="606"/>
      <c r="H40" s="606"/>
      <c r="I40" s="606"/>
      <c r="J40" s="606"/>
      <c r="K40" s="606"/>
      <c r="L40" s="606"/>
      <c r="M40" s="606"/>
      <c r="N40" s="606"/>
      <c r="O40" s="606"/>
      <c r="P40" s="606"/>
      <c r="Q40" s="607"/>
      <c r="R40" s="608">
        <v>218995</v>
      </c>
      <c r="S40" s="609"/>
      <c r="T40" s="609"/>
      <c r="U40" s="609"/>
      <c r="V40" s="609"/>
      <c r="W40" s="609"/>
      <c r="X40" s="609"/>
      <c r="Y40" s="610"/>
      <c r="Z40" s="646">
        <v>1</v>
      </c>
      <c r="AA40" s="646"/>
      <c r="AB40" s="646"/>
      <c r="AC40" s="646"/>
      <c r="AD40" s="647" t="s">
        <v>240</v>
      </c>
      <c r="AE40" s="647"/>
      <c r="AF40" s="647"/>
      <c r="AG40" s="647"/>
      <c r="AH40" s="647"/>
      <c r="AI40" s="647"/>
      <c r="AJ40" s="647"/>
      <c r="AK40" s="647"/>
      <c r="AL40" s="611" t="s">
        <v>174</v>
      </c>
      <c r="AM40" s="612"/>
      <c r="AN40" s="612"/>
      <c r="AO40" s="648"/>
      <c r="AQ40" s="641" t="s">
        <v>344</v>
      </c>
      <c r="AR40" s="642"/>
      <c r="AS40" s="642"/>
      <c r="AT40" s="642"/>
      <c r="AU40" s="642"/>
      <c r="AV40" s="642"/>
      <c r="AW40" s="642"/>
      <c r="AX40" s="642"/>
      <c r="AY40" s="643"/>
      <c r="AZ40" s="608" t="s">
        <v>240</v>
      </c>
      <c r="BA40" s="609"/>
      <c r="BB40" s="609"/>
      <c r="BC40" s="609"/>
      <c r="BD40" s="621"/>
      <c r="BE40" s="621"/>
      <c r="BF40" s="644"/>
      <c r="BG40" s="649" t="s">
        <v>345</v>
      </c>
      <c r="BH40" s="650"/>
      <c r="BI40" s="650"/>
      <c r="BJ40" s="650"/>
      <c r="BK40" s="650"/>
      <c r="BL40" s="214"/>
      <c r="BM40" s="606" t="s">
        <v>346</v>
      </c>
      <c r="BN40" s="606"/>
      <c r="BO40" s="606"/>
      <c r="BP40" s="606"/>
      <c r="BQ40" s="606"/>
      <c r="BR40" s="606"/>
      <c r="BS40" s="606"/>
      <c r="BT40" s="606"/>
      <c r="BU40" s="607"/>
      <c r="BV40" s="608">
        <v>90</v>
      </c>
      <c r="BW40" s="609"/>
      <c r="BX40" s="609"/>
      <c r="BY40" s="609"/>
      <c r="BZ40" s="609"/>
      <c r="CA40" s="609"/>
      <c r="CB40" s="645"/>
      <c r="CD40" s="605" t="s">
        <v>347</v>
      </c>
      <c r="CE40" s="606"/>
      <c r="CF40" s="606"/>
      <c r="CG40" s="606"/>
      <c r="CH40" s="606"/>
      <c r="CI40" s="606"/>
      <c r="CJ40" s="606"/>
      <c r="CK40" s="606"/>
      <c r="CL40" s="606"/>
      <c r="CM40" s="606"/>
      <c r="CN40" s="606"/>
      <c r="CO40" s="606"/>
      <c r="CP40" s="606"/>
      <c r="CQ40" s="607"/>
      <c r="CR40" s="608">
        <v>137196</v>
      </c>
      <c r="CS40" s="609"/>
      <c r="CT40" s="609"/>
      <c r="CU40" s="609"/>
      <c r="CV40" s="609"/>
      <c r="CW40" s="609"/>
      <c r="CX40" s="609"/>
      <c r="CY40" s="610"/>
      <c r="CZ40" s="611">
        <v>0.6</v>
      </c>
      <c r="DA40" s="623"/>
      <c r="DB40" s="623"/>
      <c r="DC40" s="624"/>
      <c r="DD40" s="614">
        <v>30196</v>
      </c>
      <c r="DE40" s="609"/>
      <c r="DF40" s="609"/>
      <c r="DG40" s="609"/>
      <c r="DH40" s="609"/>
      <c r="DI40" s="609"/>
      <c r="DJ40" s="609"/>
      <c r="DK40" s="610"/>
      <c r="DL40" s="614" t="s">
        <v>240</v>
      </c>
      <c r="DM40" s="609"/>
      <c r="DN40" s="609"/>
      <c r="DO40" s="609"/>
      <c r="DP40" s="609"/>
      <c r="DQ40" s="609"/>
      <c r="DR40" s="609"/>
      <c r="DS40" s="609"/>
      <c r="DT40" s="609"/>
      <c r="DU40" s="609"/>
      <c r="DV40" s="610"/>
      <c r="DW40" s="611" t="s">
        <v>174</v>
      </c>
      <c r="DX40" s="623"/>
      <c r="DY40" s="623"/>
      <c r="DZ40" s="623"/>
      <c r="EA40" s="623"/>
      <c r="EB40" s="623"/>
      <c r="EC40" s="635"/>
    </row>
    <row r="41" spans="2:133" ht="11.25" customHeight="1" x14ac:dyDescent="0.15">
      <c r="B41" s="589" t="s">
        <v>348</v>
      </c>
      <c r="C41" s="590"/>
      <c r="D41" s="590"/>
      <c r="E41" s="590"/>
      <c r="F41" s="590"/>
      <c r="G41" s="590"/>
      <c r="H41" s="590"/>
      <c r="I41" s="590"/>
      <c r="J41" s="590"/>
      <c r="K41" s="590"/>
      <c r="L41" s="590"/>
      <c r="M41" s="590"/>
      <c r="N41" s="590"/>
      <c r="O41" s="590"/>
      <c r="P41" s="590"/>
      <c r="Q41" s="591"/>
      <c r="R41" s="592">
        <v>22913542</v>
      </c>
      <c r="S41" s="633"/>
      <c r="T41" s="633"/>
      <c r="U41" s="633"/>
      <c r="V41" s="633"/>
      <c r="W41" s="633"/>
      <c r="X41" s="633"/>
      <c r="Y41" s="636"/>
      <c r="Z41" s="637">
        <v>100</v>
      </c>
      <c r="AA41" s="637"/>
      <c r="AB41" s="637"/>
      <c r="AC41" s="637"/>
      <c r="AD41" s="638">
        <v>11552277</v>
      </c>
      <c r="AE41" s="638"/>
      <c r="AF41" s="638"/>
      <c r="AG41" s="638"/>
      <c r="AH41" s="638"/>
      <c r="AI41" s="638"/>
      <c r="AJ41" s="638"/>
      <c r="AK41" s="638"/>
      <c r="AL41" s="595">
        <v>100</v>
      </c>
      <c r="AM41" s="639"/>
      <c r="AN41" s="639"/>
      <c r="AO41" s="640"/>
      <c r="AQ41" s="641" t="s">
        <v>349</v>
      </c>
      <c r="AR41" s="642"/>
      <c r="AS41" s="642"/>
      <c r="AT41" s="642"/>
      <c r="AU41" s="642"/>
      <c r="AV41" s="642"/>
      <c r="AW41" s="642"/>
      <c r="AX41" s="642"/>
      <c r="AY41" s="643"/>
      <c r="AZ41" s="608">
        <v>394427</v>
      </c>
      <c r="BA41" s="609"/>
      <c r="BB41" s="609"/>
      <c r="BC41" s="609"/>
      <c r="BD41" s="621"/>
      <c r="BE41" s="621"/>
      <c r="BF41" s="644"/>
      <c r="BG41" s="649"/>
      <c r="BH41" s="650"/>
      <c r="BI41" s="650"/>
      <c r="BJ41" s="650"/>
      <c r="BK41" s="650"/>
      <c r="BL41" s="214"/>
      <c r="BM41" s="606" t="s">
        <v>350</v>
      </c>
      <c r="BN41" s="606"/>
      <c r="BO41" s="606"/>
      <c r="BP41" s="606"/>
      <c r="BQ41" s="606"/>
      <c r="BR41" s="606"/>
      <c r="BS41" s="606"/>
      <c r="BT41" s="606"/>
      <c r="BU41" s="607"/>
      <c r="BV41" s="608" t="s">
        <v>174</v>
      </c>
      <c r="BW41" s="609"/>
      <c r="BX41" s="609"/>
      <c r="BY41" s="609"/>
      <c r="BZ41" s="609"/>
      <c r="CA41" s="609"/>
      <c r="CB41" s="645"/>
      <c r="CD41" s="605" t="s">
        <v>351</v>
      </c>
      <c r="CE41" s="606"/>
      <c r="CF41" s="606"/>
      <c r="CG41" s="606"/>
      <c r="CH41" s="606"/>
      <c r="CI41" s="606"/>
      <c r="CJ41" s="606"/>
      <c r="CK41" s="606"/>
      <c r="CL41" s="606"/>
      <c r="CM41" s="606"/>
      <c r="CN41" s="606"/>
      <c r="CO41" s="606"/>
      <c r="CP41" s="606"/>
      <c r="CQ41" s="607"/>
      <c r="CR41" s="608" t="s">
        <v>173</v>
      </c>
      <c r="CS41" s="621"/>
      <c r="CT41" s="621"/>
      <c r="CU41" s="621"/>
      <c r="CV41" s="621"/>
      <c r="CW41" s="621"/>
      <c r="CX41" s="621"/>
      <c r="CY41" s="622"/>
      <c r="CZ41" s="611" t="s">
        <v>174</v>
      </c>
      <c r="DA41" s="623"/>
      <c r="DB41" s="623"/>
      <c r="DC41" s="624"/>
      <c r="DD41" s="614" t="s">
        <v>174</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352</v>
      </c>
      <c r="AR42" s="654"/>
      <c r="AS42" s="654"/>
      <c r="AT42" s="654"/>
      <c r="AU42" s="654"/>
      <c r="AV42" s="654"/>
      <c r="AW42" s="654"/>
      <c r="AX42" s="654"/>
      <c r="AY42" s="655"/>
      <c r="AZ42" s="592">
        <v>1212011</v>
      </c>
      <c r="BA42" s="633"/>
      <c r="BB42" s="633"/>
      <c r="BC42" s="633"/>
      <c r="BD42" s="593"/>
      <c r="BE42" s="593"/>
      <c r="BF42" s="656"/>
      <c r="BG42" s="651"/>
      <c r="BH42" s="652"/>
      <c r="BI42" s="652"/>
      <c r="BJ42" s="652"/>
      <c r="BK42" s="652"/>
      <c r="BL42" s="215"/>
      <c r="BM42" s="590" t="s">
        <v>353</v>
      </c>
      <c r="BN42" s="590"/>
      <c r="BO42" s="590"/>
      <c r="BP42" s="590"/>
      <c r="BQ42" s="590"/>
      <c r="BR42" s="590"/>
      <c r="BS42" s="590"/>
      <c r="BT42" s="590"/>
      <c r="BU42" s="591"/>
      <c r="BV42" s="592">
        <v>359</v>
      </c>
      <c r="BW42" s="633"/>
      <c r="BX42" s="633"/>
      <c r="BY42" s="633"/>
      <c r="BZ42" s="633"/>
      <c r="CA42" s="633"/>
      <c r="CB42" s="634"/>
      <c r="CD42" s="605" t="s">
        <v>354</v>
      </c>
      <c r="CE42" s="606"/>
      <c r="CF42" s="606"/>
      <c r="CG42" s="606"/>
      <c r="CH42" s="606"/>
      <c r="CI42" s="606"/>
      <c r="CJ42" s="606"/>
      <c r="CK42" s="606"/>
      <c r="CL42" s="606"/>
      <c r="CM42" s="606"/>
      <c r="CN42" s="606"/>
      <c r="CO42" s="606"/>
      <c r="CP42" s="606"/>
      <c r="CQ42" s="607"/>
      <c r="CR42" s="608">
        <v>1620394</v>
      </c>
      <c r="CS42" s="621"/>
      <c r="CT42" s="621"/>
      <c r="CU42" s="621"/>
      <c r="CV42" s="621"/>
      <c r="CW42" s="621"/>
      <c r="CX42" s="621"/>
      <c r="CY42" s="622"/>
      <c r="CZ42" s="611">
        <v>7.3</v>
      </c>
      <c r="DA42" s="623"/>
      <c r="DB42" s="623"/>
      <c r="DC42" s="624"/>
      <c r="DD42" s="614">
        <v>476931</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355</v>
      </c>
      <c r="CD43" s="605" t="s">
        <v>356</v>
      </c>
      <c r="CE43" s="606"/>
      <c r="CF43" s="606"/>
      <c r="CG43" s="606"/>
      <c r="CH43" s="606"/>
      <c r="CI43" s="606"/>
      <c r="CJ43" s="606"/>
      <c r="CK43" s="606"/>
      <c r="CL43" s="606"/>
      <c r="CM43" s="606"/>
      <c r="CN43" s="606"/>
      <c r="CO43" s="606"/>
      <c r="CP43" s="606"/>
      <c r="CQ43" s="607"/>
      <c r="CR43" s="608">
        <v>76032</v>
      </c>
      <c r="CS43" s="621"/>
      <c r="CT43" s="621"/>
      <c r="CU43" s="621"/>
      <c r="CV43" s="621"/>
      <c r="CW43" s="621"/>
      <c r="CX43" s="621"/>
      <c r="CY43" s="622"/>
      <c r="CZ43" s="611">
        <v>0.3</v>
      </c>
      <c r="DA43" s="623"/>
      <c r="DB43" s="623"/>
      <c r="DC43" s="624"/>
      <c r="DD43" s="614">
        <v>67677</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357</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305</v>
      </c>
      <c r="CE44" s="628"/>
      <c r="CF44" s="605" t="s">
        <v>358</v>
      </c>
      <c r="CG44" s="606"/>
      <c r="CH44" s="606"/>
      <c r="CI44" s="606"/>
      <c r="CJ44" s="606"/>
      <c r="CK44" s="606"/>
      <c r="CL44" s="606"/>
      <c r="CM44" s="606"/>
      <c r="CN44" s="606"/>
      <c r="CO44" s="606"/>
      <c r="CP44" s="606"/>
      <c r="CQ44" s="607"/>
      <c r="CR44" s="608">
        <v>1603933</v>
      </c>
      <c r="CS44" s="609"/>
      <c r="CT44" s="609"/>
      <c r="CU44" s="609"/>
      <c r="CV44" s="609"/>
      <c r="CW44" s="609"/>
      <c r="CX44" s="609"/>
      <c r="CY44" s="610"/>
      <c r="CZ44" s="611">
        <v>7.2</v>
      </c>
      <c r="DA44" s="612"/>
      <c r="DB44" s="612"/>
      <c r="DC44" s="613"/>
      <c r="DD44" s="614">
        <v>474870</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359</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360</v>
      </c>
      <c r="CG45" s="606"/>
      <c r="CH45" s="606"/>
      <c r="CI45" s="606"/>
      <c r="CJ45" s="606"/>
      <c r="CK45" s="606"/>
      <c r="CL45" s="606"/>
      <c r="CM45" s="606"/>
      <c r="CN45" s="606"/>
      <c r="CO45" s="606"/>
      <c r="CP45" s="606"/>
      <c r="CQ45" s="607"/>
      <c r="CR45" s="608">
        <v>1041811</v>
      </c>
      <c r="CS45" s="621"/>
      <c r="CT45" s="621"/>
      <c r="CU45" s="621"/>
      <c r="CV45" s="621"/>
      <c r="CW45" s="621"/>
      <c r="CX45" s="621"/>
      <c r="CY45" s="622"/>
      <c r="CZ45" s="611">
        <v>4.7</v>
      </c>
      <c r="DA45" s="623"/>
      <c r="DB45" s="623"/>
      <c r="DC45" s="624"/>
      <c r="DD45" s="614">
        <v>59016</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361</v>
      </c>
      <c r="CG46" s="606"/>
      <c r="CH46" s="606"/>
      <c r="CI46" s="606"/>
      <c r="CJ46" s="606"/>
      <c r="CK46" s="606"/>
      <c r="CL46" s="606"/>
      <c r="CM46" s="606"/>
      <c r="CN46" s="606"/>
      <c r="CO46" s="606"/>
      <c r="CP46" s="606"/>
      <c r="CQ46" s="607"/>
      <c r="CR46" s="608">
        <v>544903</v>
      </c>
      <c r="CS46" s="609"/>
      <c r="CT46" s="609"/>
      <c r="CU46" s="609"/>
      <c r="CV46" s="609"/>
      <c r="CW46" s="609"/>
      <c r="CX46" s="609"/>
      <c r="CY46" s="610"/>
      <c r="CZ46" s="611">
        <v>2.5</v>
      </c>
      <c r="DA46" s="612"/>
      <c r="DB46" s="612"/>
      <c r="DC46" s="613"/>
      <c r="DD46" s="614">
        <v>412135</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362</v>
      </c>
      <c r="CG47" s="606"/>
      <c r="CH47" s="606"/>
      <c r="CI47" s="606"/>
      <c r="CJ47" s="606"/>
      <c r="CK47" s="606"/>
      <c r="CL47" s="606"/>
      <c r="CM47" s="606"/>
      <c r="CN47" s="606"/>
      <c r="CO47" s="606"/>
      <c r="CP47" s="606"/>
      <c r="CQ47" s="607"/>
      <c r="CR47" s="608">
        <v>16461</v>
      </c>
      <c r="CS47" s="621"/>
      <c r="CT47" s="621"/>
      <c r="CU47" s="621"/>
      <c r="CV47" s="621"/>
      <c r="CW47" s="621"/>
      <c r="CX47" s="621"/>
      <c r="CY47" s="622"/>
      <c r="CZ47" s="611">
        <v>0.1</v>
      </c>
      <c r="DA47" s="623"/>
      <c r="DB47" s="623"/>
      <c r="DC47" s="624"/>
      <c r="DD47" s="614">
        <v>2061</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363</v>
      </c>
      <c r="CG48" s="606"/>
      <c r="CH48" s="606"/>
      <c r="CI48" s="606"/>
      <c r="CJ48" s="606"/>
      <c r="CK48" s="606"/>
      <c r="CL48" s="606"/>
      <c r="CM48" s="606"/>
      <c r="CN48" s="606"/>
      <c r="CO48" s="606"/>
      <c r="CP48" s="606"/>
      <c r="CQ48" s="607"/>
      <c r="CR48" s="608" t="s">
        <v>174</v>
      </c>
      <c r="CS48" s="609"/>
      <c r="CT48" s="609"/>
      <c r="CU48" s="609"/>
      <c r="CV48" s="609"/>
      <c r="CW48" s="609"/>
      <c r="CX48" s="609"/>
      <c r="CY48" s="610"/>
      <c r="CZ48" s="611" t="s">
        <v>174</v>
      </c>
      <c r="DA48" s="612"/>
      <c r="DB48" s="612"/>
      <c r="DC48" s="613"/>
      <c r="DD48" s="614" t="s">
        <v>240</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364</v>
      </c>
      <c r="CE49" s="590"/>
      <c r="CF49" s="590"/>
      <c r="CG49" s="590"/>
      <c r="CH49" s="590"/>
      <c r="CI49" s="590"/>
      <c r="CJ49" s="590"/>
      <c r="CK49" s="590"/>
      <c r="CL49" s="590"/>
      <c r="CM49" s="590"/>
      <c r="CN49" s="590"/>
      <c r="CO49" s="590"/>
      <c r="CP49" s="590"/>
      <c r="CQ49" s="591"/>
      <c r="CR49" s="592">
        <v>22168550</v>
      </c>
      <c r="CS49" s="593"/>
      <c r="CT49" s="593"/>
      <c r="CU49" s="593"/>
      <c r="CV49" s="593"/>
      <c r="CW49" s="593"/>
      <c r="CX49" s="593"/>
      <c r="CY49" s="594"/>
      <c r="CZ49" s="595">
        <v>100</v>
      </c>
      <c r="DA49" s="596"/>
      <c r="DB49" s="596"/>
      <c r="DC49" s="597"/>
      <c r="DD49" s="598">
        <v>14356455</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7vkx6IoU2H63rKQLXl0EXvqsw2qZ5a3t8CC9+VkmriXq6G+6SIqEx3PD0XxQHSdMF5gOd0nXYsDiP2HrLZCbAg==" saltValue="eG1GZD5vAlK4zjj/l/y1z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365</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366</v>
      </c>
      <c r="DK2" s="1079"/>
      <c r="DL2" s="1079"/>
      <c r="DM2" s="1079"/>
      <c r="DN2" s="1079"/>
      <c r="DO2" s="1080"/>
      <c r="DP2" s="222"/>
      <c r="DQ2" s="1078" t="s">
        <v>367</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368</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369</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82" t="s">
        <v>370</v>
      </c>
      <c r="B5" s="983"/>
      <c r="C5" s="983"/>
      <c r="D5" s="983"/>
      <c r="E5" s="983"/>
      <c r="F5" s="983"/>
      <c r="G5" s="983"/>
      <c r="H5" s="983"/>
      <c r="I5" s="983"/>
      <c r="J5" s="983"/>
      <c r="K5" s="983"/>
      <c r="L5" s="983"/>
      <c r="M5" s="983"/>
      <c r="N5" s="983"/>
      <c r="O5" s="983"/>
      <c r="P5" s="984"/>
      <c r="Q5" s="988" t="s">
        <v>371</v>
      </c>
      <c r="R5" s="989"/>
      <c r="S5" s="989"/>
      <c r="T5" s="989"/>
      <c r="U5" s="990"/>
      <c r="V5" s="988" t="s">
        <v>372</v>
      </c>
      <c r="W5" s="989"/>
      <c r="X5" s="989"/>
      <c r="Y5" s="989"/>
      <c r="Z5" s="990"/>
      <c r="AA5" s="988" t="s">
        <v>373</v>
      </c>
      <c r="AB5" s="989"/>
      <c r="AC5" s="989"/>
      <c r="AD5" s="989"/>
      <c r="AE5" s="989"/>
      <c r="AF5" s="1081" t="s">
        <v>374</v>
      </c>
      <c r="AG5" s="989"/>
      <c r="AH5" s="989"/>
      <c r="AI5" s="989"/>
      <c r="AJ5" s="1002"/>
      <c r="AK5" s="989" t="s">
        <v>375</v>
      </c>
      <c r="AL5" s="989"/>
      <c r="AM5" s="989"/>
      <c r="AN5" s="989"/>
      <c r="AO5" s="990"/>
      <c r="AP5" s="988" t="s">
        <v>376</v>
      </c>
      <c r="AQ5" s="989"/>
      <c r="AR5" s="989"/>
      <c r="AS5" s="989"/>
      <c r="AT5" s="990"/>
      <c r="AU5" s="988" t="s">
        <v>377</v>
      </c>
      <c r="AV5" s="989"/>
      <c r="AW5" s="989"/>
      <c r="AX5" s="989"/>
      <c r="AY5" s="1002"/>
      <c r="AZ5" s="226"/>
      <c r="BA5" s="226"/>
      <c r="BB5" s="226"/>
      <c r="BC5" s="226"/>
      <c r="BD5" s="226"/>
      <c r="BE5" s="227"/>
      <c r="BF5" s="227"/>
      <c r="BG5" s="227"/>
      <c r="BH5" s="227"/>
      <c r="BI5" s="227"/>
      <c r="BJ5" s="227"/>
      <c r="BK5" s="227"/>
      <c r="BL5" s="227"/>
      <c r="BM5" s="227"/>
      <c r="BN5" s="227"/>
      <c r="BO5" s="227"/>
      <c r="BP5" s="227"/>
      <c r="BQ5" s="982" t="s">
        <v>378</v>
      </c>
      <c r="BR5" s="983"/>
      <c r="BS5" s="983"/>
      <c r="BT5" s="983"/>
      <c r="BU5" s="983"/>
      <c r="BV5" s="983"/>
      <c r="BW5" s="983"/>
      <c r="BX5" s="983"/>
      <c r="BY5" s="983"/>
      <c r="BZ5" s="983"/>
      <c r="CA5" s="983"/>
      <c r="CB5" s="983"/>
      <c r="CC5" s="983"/>
      <c r="CD5" s="983"/>
      <c r="CE5" s="983"/>
      <c r="CF5" s="983"/>
      <c r="CG5" s="984"/>
      <c r="CH5" s="988" t="s">
        <v>379</v>
      </c>
      <c r="CI5" s="989"/>
      <c r="CJ5" s="989"/>
      <c r="CK5" s="989"/>
      <c r="CL5" s="990"/>
      <c r="CM5" s="988" t="s">
        <v>380</v>
      </c>
      <c r="CN5" s="989"/>
      <c r="CO5" s="989"/>
      <c r="CP5" s="989"/>
      <c r="CQ5" s="990"/>
      <c r="CR5" s="988" t="s">
        <v>381</v>
      </c>
      <c r="CS5" s="989"/>
      <c r="CT5" s="989"/>
      <c r="CU5" s="989"/>
      <c r="CV5" s="990"/>
      <c r="CW5" s="988" t="s">
        <v>382</v>
      </c>
      <c r="CX5" s="989"/>
      <c r="CY5" s="989"/>
      <c r="CZ5" s="989"/>
      <c r="DA5" s="990"/>
      <c r="DB5" s="988" t="s">
        <v>383</v>
      </c>
      <c r="DC5" s="989"/>
      <c r="DD5" s="989"/>
      <c r="DE5" s="989"/>
      <c r="DF5" s="990"/>
      <c r="DG5" s="1071" t="s">
        <v>384</v>
      </c>
      <c r="DH5" s="1072"/>
      <c r="DI5" s="1072"/>
      <c r="DJ5" s="1072"/>
      <c r="DK5" s="1073"/>
      <c r="DL5" s="1071" t="s">
        <v>385</v>
      </c>
      <c r="DM5" s="1072"/>
      <c r="DN5" s="1072"/>
      <c r="DO5" s="1072"/>
      <c r="DP5" s="1073"/>
      <c r="DQ5" s="988" t="s">
        <v>386</v>
      </c>
      <c r="DR5" s="989"/>
      <c r="DS5" s="989"/>
      <c r="DT5" s="989"/>
      <c r="DU5" s="990"/>
      <c r="DV5" s="988" t="s">
        <v>377</v>
      </c>
      <c r="DW5" s="989"/>
      <c r="DX5" s="989"/>
      <c r="DY5" s="989"/>
      <c r="DZ5" s="1002"/>
      <c r="EA5" s="229"/>
    </row>
    <row r="6" spans="1:131" s="230"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15">
      <c r="A7" s="231">
        <v>1</v>
      </c>
      <c r="B7" s="1034" t="s">
        <v>387</v>
      </c>
      <c r="C7" s="1035"/>
      <c r="D7" s="1035"/>
      <c r="E7" s="1035"/>
      <c r="F7" s="1035"/>
      <c r="G7" s="1035"/>
      <c r="H7" s="1035"/>
      <c r="I7" s="1035"/>
      <c r="J7" s="1035"/>
      <c r="K7" s="1035"/>
      <c r="L7" s="1035"/>
      <c r="M7" s="1035"/>
      <c r="N7" s="1035"/>
      <c r="O7" s="1035"/>
      <c r="P7" s="1036"/>
      <c r="Q7" s="1089">
        <v>22914</v>
      </c>
      <c r="R7" s="1090"/>
      <c r="S7" s="1090"/>
      <c r="T7" s="1090"/>
      <c r="U7" s="1090"/>
      <c r="V7" s="1090">
        <v>22169</v>
      </c>
      <c r="W7" s="1090"/>
      <c r="X7" s="1090"/>
      <c r="Y7" s="1090"/>
      <c r="Z7" s="1090"/>
      <c r="AA7" s="1090">
        <v>745</v>
      </c>
      <c r="AB7" s="1090"/>
      <c r="AC7" s="1090"/>
      <c r="AD7" s="1090"/>
      <c r="AE7" s="1091"/>
      <c r="AF7" s="1092">
        <v>649</v>
      </c>
      <c r="AG7" s="1093"/>
      <c r="AH7" s="1093"/>
      <c r="AI7" s="1093"/>
      <c r="AJ7" s="1094"/>
      <c r="AK7" s="1095">
        <v>947</v>
      </c>
      <c r="AL7" s="1096"/>
      <c r="AM7" s="1096"/>
      <c r="AN7" s="1096"/>
      <c r="AO7" s="1096"/>
      <c r="AP7" s="1096">
        <v>17597</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t="s">
        <v>580</v>
      </c>
      <c r="BT7" s="1087"/>
      <c r="BU7" s="1087"/>
      <c r="BV7" s="1087"/>
      <c r="BW7" s="1087"/>
      <c r="BX7" s="1087"/>
      <c r="BY7" s="1087"/>
      <c r="BZ7" s="1087"/>
      <c r="CA7" s="1087"/>
      <c r="CB7" s="1087"/>
      <c r="CC7" s="1087"/>
      <c r="CD7" s="1087"/>
      <c r="CE7" s="1087"/>
      <c r="CF7" s="1087"/>
      <c r="CG7" s="1099"/>
      <c r="CH7" s="1083">
        <v>5</v>
      </c>
      <c r="CI7" s="1084"/>
      <c r="CJ7" s="1084"/>
      <c r="CK7" s="1084"/>
      <c r="CL7" s="1085"/>
      <c r="CM7" s="1083">
        <v>107</v>
      </c>
      <c r="CN7" s="1084"/>
      <c r="CO7" s="1084"/>
      <c r="CP7" s="1084"/>
      <c r="CQ7" s="1085"/>
      <c r="CR7" s="1083">
        <v>37</v>
      </c>
      <c r="CS7" s="1084"/>
      <c r="CT7" s="1084"/>
      <c r="CU7" s="1084"/>
      <c r="CV7" s="1085"/>
      <c r="CW7" s="1083">
        <v>30</v>
      </c>
      <c r="CX7" s="1084"/>
      <c r="CY7" s="1084"/>
      <c r="CZ7" s="1084"/>
      <c r="DA7" s="1085"/>
      <c r="DB7" s="1083" t="s">
        <v>579</v>
      </c>
      <c r="DC7" s="1084"/>
      <c r="DD7" s="1084"/>
      <c r="DE7" s="1084"/>
      <c r="DF7" s="1085"/>
      <c r="DG7" s="1083" t="s">
        <v>579</v>
      </c>
      <c r="DH7" s="1084"/>
      <c r="DI7" s="1084"/>
      <c r="DJ7" s="1084"/>
      <c r="DK7" s="1085"/>
      <c r="DL7" s="1083" t="s">
        <v>579</v>
      </c>
      <c r="DM7" s="1084"/>
      <c r="DN7" s="1084"/>
      <c r="DO7" s="1084"/>
      <c r="DP7" s="1085"/>
      <c r="DQ7" s="1083" t="s">
        <v>579</v>
      </c>
      <c r="DR7" s="1084"/>
      <c r="DS7" s="1084"/>
      <c r="DT7" s="1084"/>
      <c r="DU7" s="1085"/>
      <c r="DV7" s="1086"/>
      <c r="DW7" s="1087"/>
      <c r="DX7" s="1087"/>
      <c r="DY7" s="1087"/>
      <c r="DZ7" s="1088"/>
      <c r="EA7" s="229"/>
    </row>
    <row r="8" spans="1:131" s="230" customFormat="1" ht="26.25" customHeight="1" x14ac:dyDescent="0.15">
      <c r="A8" s="233">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9"/>
    </row>
    <row r="9" spans="1:131" s="230" customFormat="1" ht="26.25" customHeight="1" x14ac:dyDescent="0.15">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15">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388</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
      <c r="A23" s="235" t="s">
        <v>389</v>
      </c>
      <c r="B23" s="924" t="s">
        <v>390</v>
      </c>
      <c r="C23" s="925"/>
      <c r="D23" s="925"/>
      <c r="E23" s="925"/>
      <c r="F23" s="925"/>
      <c r="G23" s="925"/>
      <c r="H23" s="925"/>
      <c r="I23" s="925"/>
      <c r="J23" s="925"/>
      <c r="K23" s="925"/>
      <c r="L23" s="925"/>
      <c r="M23" s="925"/>
      <c r="N23" s="925"/>
      <c r="O23" s="925"/>
      <c r="P23" s="935"/>
      <c r="Q23" s="1054">
        <v>22914</v>
      </c>
      <c r="R23" s="1048"/>
      <c r="S23" s="1048"/>
      <c r="T23" s="1048"/>
      <c r="U23" s="1048"/>
      <c r="V23" s="1048">
        <v>22169</v>
      </c>
      <c r="W23" s="1048"/>
      <c r="X23" s="1048"/>
      <c r="Y23" s="1048"/>
      <c r="Z23" s="1048"/>
      <c r="AA23" s="1048">
        <v>745</v>
      </c>
      <c r="AB23" s="1048"/>
      <c r="AC23" s="1048"/>
      <c r="AD23" s="1048"/>
      <c r="AE23" s="1055"/>
      <c r="AF23" s="1056">
        <v>649</v>
      </c>
      <c r="AG23" s="1048"/>
      <c r="AH23" s="1048"/>
      <c r="AI23" s="1048"/>
      <c r="AJ23" s="1057"/>
      <c r="AK23" s="1058"/>
      <c r="AL23" s="1059"/>
      <c r="AM23" s="1059"/>
      <c r="AN23" s="1059"/>
      <c r="AO23" s="1059"/>
      <c r="AP23" s="1048">
        <v>17597</v>
      </c>
      <c r="AQ23" s="1048"/>
      <c r="AR23" s="1048"/>
      <c r="AS23" s="1048"/>
      <c r="AT23" s="1048"/>
      <c r="AU23" s="1049"/>
      <c r="AV23" s="1049"/>
      <c r="AW23" s="1049"/>
      <c r="AX23" s="1049"/>
      <c r="AY23" s="1050"/>
      <c r="AZ23" s="1051" t="s">
        <v>174</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15">
      <c r="A24" s="1047" t="s">
        <v>391</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
      <c r="A25" s="1046" t="s">
        <v>392</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370</v>
      </c>
      <c r="B26" s="983"/>
      <c r="C26" s="983"/>
      <c r="D26" s="983"/>
      <c r="E26" s="983"/>
      <c r="F26" s="983"/>
      <c r="G26" s="983"/>
      <c r="H26" s="983"/>
      <c r="I26" s="983"/>
      <c r="J26" s="983"/>
      <c r="K26" s="983"/>
      <c r="L26" s="983"/>
      <c r="M26" s="983"/>
      <c r="N26" s="983"/>
      <c r="O26" s="983"/>
      <c r="P26" s="984"/>
      <c r="Q26" s="988" t="s">
        <v>393</v>
      </c>
      <c r="R26" s="989"/>
      <c r="S26" s="989"/>
      <c r="T26" s="989"/>
      <c r="U26" s="990"/>
      <c r="V26" s="988" t="s">
        <v>394</v>
      </c>
      <c r="W26" s="989"/>
      <c r="X26" s="989"/>
      <c r="Y26" s="989"/>
      <c r="Z26" s="990"/>
      <c r="AA26" s="988" t="s">
        <v>395</v>
      </c>
      <c r="AB26" s="989"/>
      <c r="AC26" s="989"/>
      <c r="AD26" s="989"/>
      <c r="AE26" s="989"/>
      <c r="AF26" s="1042" t="s">
        <v>396</v>
      </c>
      <c r="AG26" s="995"/>
      <c r="AH26" s="995"/>
      <c r="AI26" s="995"/>
      <c r="AJ26" s="1043"/>
      <c r="AK26" s="989" t="s">
        <v>397</v>
      </c>
      <c r="AL26" s="989"/>
      <c r="AM26" s="989"/>
      <c r="AN26" s="989"/>
      <c r="AO26" s="990"/>
      <c r="AP26" s="988" t="s">
        <v>398</v>
      </c>
      <c r="AQ26" s="989"/>
      <c r="AR26" s="989"/>
      <c r="AS26" s="989"/>
      <c r="AT26" s="990"/>
      <c r="AU26" s="988" t="s">
        <v>399</v>
      </c>
      <c r="AV26" s="989"/>
      <c r="AW26" s="989"/>
      <c r="AX26" s="989"/>
      <c r="AY26" s="990"/>
      <c r="AZ26" s="988" t="s">
        <v>400</v>
      </c>
      <c r="BA26" s="989"/>
      <c r="BB26" s="989"/>
      <c r="BC26" s="989"/>
      <c r="BD26" s="990"/>
      <c r="BE26" s="988" t="s">
        <v>377</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7">
        <v>1</v>
      </c>
      <c r="B28" s="1034" t="s">
        <v>401</v>
      </c>
      <c r="C28" s="1035"/>
      <c r="D28" s="1035"/>
      <c r="E28" s="1035"/>
      <c r="F28" s="1035"/>
      <c r="G28" s="1035"/>
      <c r="H28" s="1035"/>
      <c r="I28" s="1035"/>
      <c r="J28" s="1035"/>
      <c r="K28" s="1035"/>
      <c r="L28" s="1035"/>
      <c r="M28" s="1035"/>
      <c r="N28" s="1035"/>
      <c r="O28" s="1035"/>
      <c r="P28" s="1036"/>
      <c r="Q28" s="1037">
        <v>4845</v>
      </c>
      <c r="R28" s="1038"/>
      <c r="S28" s="1038"/>
      <c r="T28" s="1038"/>
      <c r="U28" s="1038"/>
      <c r="V28" s="1038">
        <v>4773</v>
      </c>
      <c r="W28" s="1038"/>
      <c r="X28" s="1038"/>
      <c r="Y28" s="1038"/>
      <c r="Z28" s="1038"/>
      <c r="AA28" s="1038">
        <f>Q28-V28</f>
        <v>72</v>
      </c>
      <c r="AB28" s="1038"/>
      <c r="AC28" s="1038"/>
      <c r="AD28" s="1038"/>
      <c r="AE28" s="1039"/>
      <c r="AF28" s="1040">
        <v>72</v>
      </c>
      <c r="AG28" s="1038"/>
      <c r="AH28" s="1038"/>
      <c r="AI28" s="1038"/>
      <c r="AJ28" s="1041"/>
      <c r="AK28" s="1029">
        <v>437</v>
      </c>
      <c r="AL28" s="1030"/>
      <c r="AM28" s="1030"/>
      <c r="AN28" s="1030"/>
      <c r="AO28" s="1030"/>
      <c r="AP28" s="1030" t="s">
        <v>579</v>
      </c>
      <c r="AQ28" s="1030"/>
      <c r="AR28" s="1030"/>
      <c r="AS28" s="1030"/>
      <c r="AT28" s="1030"/>
      <c r="AU28" s="1030" t="s">
        <v>579</v>
      </c>
      <c r="AV28" s="1030"/>
      <c r="AW28" s="1030"/>
      <c r="AX28" s="1030"/>
      <c r="AY28" s="1030"/>
      <c r="AZ28" s="1031" t="s">
        <v>579</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7">
        <v>2</v>
      </c>
      <c r="B29" s="1017" t="s">
        <v>402</v>
      </c>
      <c r="C29" s="1018"/>
      <c r="D29" s="1018"/>
      <c r="E29" s="1018"/>
      <c r="F29" s="1018"/>
      <c r="G29" s="1018"/>
      <c r="H29" s="1018"/>
      <c r="I29" s="1018"/>
      <c r="J29" s="1018"/>
      <c r="K29" s="1018"/>
      <c r="L29" s="1018"/>
      <c r="M29" s="1018"/>
      <c r="N29" s="1018"/>
      <c r="O29" s="1018"/>
      <c r="P29" s="1019"/>
      <c r="Q29" s="1025">
        <v>4136</v>
      </c>
      <c r="R29" s="1026"/>
      <c r="S29" s="1026"/>
      <c r="T29" s="1026"/>
      <c r="U29" s="1026"/>
      <c r="V29" s="1026">
        <v>4043</v>
      </c>
      <c r="W29" s="1026"/>
      <c r="X29" s="1026"/>
      <c r="Y29" s="1026"/>
      <c r="Z29" s="1026"/>
      <c r="AA29" s="1026">
        <f t="shared" ref="AA29:AA31" si="0">Q29-V29</f>
        <v>93</v>
      </c>
      <c r="AB29" s="1026"/>
      <c r="AC29" s="1026"/>
      <c r="AD29" s="1026"/>
      <c r="AE29" s="1027"/>
      <c r="AF29" s="1022">
        <v>93</v>
      </c>
      <c r="AG29" s="1023"/>
      <c r="AH29" s="1023"/>
      <c r="AI29" s="1023"/>
      <c r="AJ29" s="1024"/>
      <c r="AK29" s="967">
        <v>703</v>
      </c>
      <c r="AL29" s="958"/>
      <c r="AM29" s="958"/>
      <c r="AN29" s="958"/>
      <c r="AO29" s="958"/>
      <c r="AP29" s="958" t="s">
        <v>579</v>
      </c>
      <c r="AQ29" s="958"/>
      <c r="AR29" s="958"/>
      <c r="AS29" s="958"/>
      <c r="AT29" s="958"/>
      <c r="AU29" s="958" t="s">
        <v>579</v>
      </c>
      <c r="AV29" s="958"/>
      <c r="AW29" s="958"/>
      <c r="AX29" s="958"/>
      <c r="AY29" s="958"/>
      <c r="AZ29" s="1028" t="s">
        <v>579</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7">
        <v>3</v>
      </c>
      <c r="B30" s="1017" t="s">
        <v>403</v>
      </c>
      <c r="C30" s="1018"/>
      <c r="D30" s="1018"/>
      <c r="E30" s="1018"/>
      <c r="F30" s="1018"/>
      <c r="G30" s="1018"/>
      <c r="H30" s="1018"/>
      <c r="I30" s="1018"/>
      <c r="J30" s="1018"/>
      <c r="K30" s="1018"/>
      <c r="L30" s="1018"/>
      <c r="M30" s="1018"/>
      <c r="N30" s="1018"/>
      <c r="O30" s="1018"/>
      <c r="P30" s="1019"/>
      <c r="Q30" s="1025">
        <v>502</v>
      </c>
      <c r="R30" s="1026"/>
      <c r="S30" s="1026"/>
      <c r="T30" s="1026"/>
      <c r="U30" s="1026"/>
      <c r="V30" s="1026">
        <v>496</v>
      </c>
      <c r="W30" s="1026"/>
      <c r="X30" s="1026"/>
      <c r="Y30" s="1026"/>
      <c r="Z30" s="1026"/>
      <c r="AA30" s="1026">
        <f t="shared" si="0"/>
        <v>6</v>
      </c>
      <c r="AB30" s="1026"/>
      <c r="AC30" s="1026"/>
      <c r="AD30" s="1026"/>
      <c r="AE30" s="1027"/>
      <c r="AF30" s="1022">
        <v>6</v>
      </c>
      <c r="AG30" s="1023"/>
      <c r="AH30" s="1023"/>
      <c r="AI30" s="1023"/>
      <c r="AJ30" s="1024"/>
      <c r="AK30" s="967">
        <v>124</v>
      </c>
      <c r="AL30" s="958"/>
      <c r="AM30" s="958"/>
      <c r="AN30" s="958"/>
      <c r="AO30" s="958"/>
      <c r="AP30" s="958" t="s">
        <v>579</v>
      </c>
      <c r="AQ30" s="958"/>
      <c r="AR30" s="958"/>
      <c r="AS30" s="958"/>
      <c r="AT30" s="958"/>
      <c r="AU30" s="958" t="s">
        <v>579</v>
      </c>
      <c r="AV30" s="958"/>
      <c r="AW30" s="958"/>
      <c r="AX30" s="958"/>
      <c r="AY30" s="958"/>
      <c r="AZ30" s="1028" t="s">
        <v>579</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7">
        <v>4</v>
      </c>
      <c r="B31" s="1017" t="s">
        <v>404</v>
      </c>
      <c r="C31" s="1018"/>
      <c r="D31" s="1018"/>
      <c r="E31" s="1018"/>
      <c r="F31" s="1018"/>
      <c r="G31" s="1018"/>
      <c r="H31" s="1018"/>
      <c r="I31" s="1018"/>
      <c r="J31" s="1018"/>
      <c r="K31" s="1018"/>
      <c r="L31" s="1018"/>
      <c r="M31" s="1018"/>
      <c r="N31" s="1018"/>
      <c r="O31" s="1018"/>
      <c r="P31" s="1019"/>
      <c r="Q31" s="1025">
        <v>9</v>
      </c>
      <c r="R31" s="1026"/>
      <c r="S31" s="1026"/>
      <c r="T31" s="1026"/>
      <c r="U31" s="1026"/>
      <c r="V31" s="1026">
        <v>9</v>
      </c>
      <c r="W31" s="1026"/>
      <c r="X31" s="1026"/>
      <c r="Y31" s="1026"/>
      <c r="Z31" s="1026"/>
      <c r="AA31" s="1026">
        <f t="shared" si="0"/>
        <v>0</v>
      </c>
      <c r="AB31" s="1026"/>
      <c r="AC31" s="1026"/>
      <c r="AD31" s="1026"/>
      <c r="AE31" s="1027"/>
      <c r="AF31" s="1022">
        <v>0</v>
      </c>
      <c r="AG31" s="1023"/>
      <c r="AH31" s="1023"/>
      <c r="AI31" s="1023"/>
      <c r="AJ31" s="1024"/>
      <c r="AK31" s="967">
        <v>0</v>
      </c>
      <c r="AL31" s="958"/>
      <c r="AM31" s="958"/>
      <c r="AN31" s="958"/>
      <c r="AO31" s="958"/>
      <c r="AP31" s="958" t="s">
        <v>579</v>
      </c>
      <c r="AQ31" s="958"/>
      <c r="AR31" s="958"/>
      <c r="AS31" s="958"/>
      <c r="AT31" s="958"/>
      <c r="AU31" s="958" t="s">
        <v>579</v>
      </c>
      <c r="AV31" s="958"/>
      <c r="AW31" s="958"/>
      <c r="AX31" s="958"/>
      <c r="AY31" s="958"/>
      <c r="AZ31" s="1028" t="s">
        <v>579</v>
      </c>
      <c r="BA31" s="1028"/>
      <c r="BB31" s="1028"/>
      <c r="BC31" s="1028"/>
      <c r="BD31" s="1028"/>
      <c r="BE31" s="959"/>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7">
        <v>5</v>
      </c>
      <c r="B32" s="1017" t="s">
        <v>405</v>
      </c>
      <c r="C32" s="1018"/>
      <c r="D32" s="1018"/>
      <c r="E32" s="1018"/>
      <c r="F32" s="1018"/>
      <c r="G32" s="1018"/>
      <c r="H32" s="1018"/>
      <c r="I32" s="1018"/>
      <c r="J32" s="1018"/>
      <c r="K32" s="1018"/>
      <c r="L32" s="1018"/>
      <c r="M32" s="1018"/>
      <c r="N32" s="1018"/>
      <c r="O32" s="1018"/>
      <c r="P32" s="1019"/>
      <c r="Q32" s="1025">
        <v>1031</v>
      </c>
      <c r="R32" s="1026"/>
      <c r="S32" s="1026"/>
      <c r="T32" s="1026"/>
      <c r="U32" s="1026"/>
      <c r="V32" s="1026">
        <v>850</v>
      </c>
      <c r="W32" s="1026"/>
      <c r="X32" s="1026"/>
      <c r="Y32" s="1026"/>
      <c r="Z32" s="1026"/>
      <c r="AA32" s="1026">
        <f t="shared" ref="AA32" si="1">Q32-V32</f>
        <v>181</v>
      </c>
      <c r="AB32" s="1026"/>
      <c r="AC32" s="1026"/>
      <c r="AD32" s="1026"/>
      <c r="AE32" s="1027"/>
      <c r="AF32" s="1022">
        <v>1311</v>
      </c>
      <c r="AG32" s="1023"/>
      <c r="AH32" s="1023"/>
      <c r="AI32" s="1023"/>
      <c r="AJ32" s="1024"/>
      <c r="AK32" s="967">
        <v>37</v>
      </c>
      <c r="AL32" s="958"/>
      <c r="AM32" s="958"/>
      <c r="AN32" s="958"/>
      <c r="AO32" s="958"/>
      <c r="AP32" s="958">
        <v>1999</v>
      </c>
      <c r="AQ32" s="958"/>
      <c r="AR32" s="958"/>
      <c r="AS32" s="958"/>
      <c r="AT32" s="958"/>
      <c r="AU32" s="958">
        <v>328</v>
      </c>
      <c r="AV32" s="958"/>
      <c r="AW32" s="958"/>
      <c r="AX32" s="958"/>
      <c r="AY32" s="958"/>
      <c r="AZ32" s="1028" t="s">
        <v>579</v>
      </c>
      <c r="BA32" s="1028"/>
      <c r="BB32" s="1028"/>
      <c r="BC32" s="1028"/>
      <c r="BD32" s="1028"/>
      <c r="BE32" s="959" t="s">
        <v>406</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7">
        <v>6</v>
      </c>
      <c r="B33" s="1017" t="s">
        <v>407</v>
      </c>
      <c r="C33" s="1018"/>
      <c r="D33" s="1018"/>
      <c r="E33" s="1018"/>
      <c r="F33" s="1018"/>
      <c r="G33" s="1018"/>
      <c r="H33" s="1018"/>
      <c r="I33" s="1018"/>
      <c r="J33" s="1018"/>
      <c r="K33" s="1018"/>
      <c r="L33" s="1018"/>
      <c r="M33" s="1018"/>
      <c r="N33" s="1018"/>
      <c r="O33" s="1018"/>
      <c r="P33" s="1019"/>
      <c r="Q33" s="1025">
        <v>1117</v>
      </c>
      <c r="R33" s="1026"/>
      <c r="S33" s="1026"/>
      <c r="T33" s="1026"/>
      <c r="U33" s="1026"/>
      <c r="V33" s="1026">
        <v>981</v>
      </c>
      <c r="W33" s="1026"/>
      <c r="X33" s="1026"/>
      <c r="Y33" s="1026"/>
      <c r="Z33" s="1026"/>
      <c r="AA33" s="1026">
        <f t="shared" ref="AA33" si="2">Q33-V33</f>
        <v>136</v>
      </c>
      <c r="AB33" s="1026"/>
      <c r="AC33" s="1026"/>
      <c r="AD33" s="1026"/>
      <c r="AE33" s="1027"/>
      <c r="AF33" s="1022">
        <v>394</v>
      </c>
      <c r="AG33" s="1023"/>
      <c r="AH33" s="1023"/>
      <c r="AI33" s="1023"/>
      <c r="AJ33" s="1024"/>
      <c r="AK33" s="967">
        <v>285</v>
      </c>
      <c r="AL33" s="958"/>
      <c r="AM33" s="958"/>
      <c r="AN33" s="958"/>
      <c r="AO33" s="958"/>
      <c r="AP33" s="958">
        <v>4899</v>
      </c>
      <c r="AQ33" s="958"/>
      <c r="AR33" s="958"/>
      <c r="AS33" s="958"/>
      <c r="AT33" s="958"/>
      <c r="AU33" s="958">
        <v>3174</v>
      </c>
      <c r="AV33" s="958"/>
      <c r="AW33" s="958"/>
      <c r="AX33" s="958"/>
      <c r="AY33" s="958"/>
      <c r="AZ33" s="1028" t="s">
        <v>579</v>
      </c>
      <c r="BA33" s="1028"/>
      <c r="BB33" s="1028"/>
      <c r="BC33" s="1028"/>
      <c r="BD33" s="1028"/>
      <c r="BE33" s="959" t="s">
        <v>406</v>
      </c>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408</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5" t="s">
        <v>389</v>
      </c>
      <c r="B63" s="924" t="s">
        <v>409</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1876</v>
      </c>
      <c r="AG63" s="946"/>
      <c r="AH63" s="946"/>
      <c r="AI63" s="946"/>
      <c r="AJ63" s="1009"/>
      <c r="AK63" s="1010"/>
      <c r="AL63" s="950"/>
      <c r="AM63" s="950"/>
      <c r="AN63" s="950"/>
      <c r="AO63" s="950"/>
      <c r="AP63" s="946">
        <f>SUM(AP28:AT62)</f>
        <v>6898</v>
      </c>
      <c r="AQ63" s="946"/>
      <c r="AR63" s="946"/>
      <c r="AS63" s="946"/>
      <c r="AT63" s="946"/>
      <c r="AU63" s="946">
        <f>SUM(AU28:AY62)</f>
        <v>3502</v>
      </c>
      <c r="AV63" s="946"/>
      <c r="AW63" s="946"/>
      <c r="AX63" s="946"/>
      <c r="AY63" s="946"/>
      <c r="AZ63" s="1004"/>
      <c r="BA63" s="1004"/>
      <c r="BB63" s="1004"/>
      <c r="BC63" s="1004"/>
      <c r="BD63" s="1004"/>
      <c r="BE63" s="947"/>
      <c r="BF63" s="947"/>
      <c r="BG63" s="947"/>
      <c r="BH63" s="947"/>
      <c r="BI63" s="948"/>
      <c r="BJ63" s="1005" t="s">
        <v>410</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411</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412</v>
      </c>
      <c r="B66" s="983"/>
      <c r="C66" s="983"/>
      <c r="D66" s="983"/>
      <c r="E66" s="983"/>
      <c r="F66" s="983"/>
      <c r="G66" s="983"/>
      <c r="H66" s="983"/>
      <c r="I66" s="983"/>
      <c r="J66" s="983"/>
      <c r="K66" s="983"/>
      <c r="L66" s="983"/>
      <c r="M66" s="983"/>
      <c r="N66" s="983"/>
      <c r="O66" s="983"/>
      <c r="P66" s="984"/>
      <c r="Q66" s="988" t="s">
        <v>393</v>
      </c>
      <c r="R66" s="989"/>
      <c r="S66" s="989"/>
      <c r="T66" s="989"/>
      <c r="U66" s="990"/>
      <c r="V66" s="988" t="s">
        <v>394</v>
      </c>
      <c r="W66" s="989"/>
      <c r="X66" s="989"/>
      <c r="Y66" s="989"/>
      <c r="Z66" s="990"/>
      <c r="AA66" s="988" t="s">
        <v>395</v>
      </c>
      <c r="AB66" s="989"/>
      <c r="AC66" s="989"/>
      <c r="AD66" s="989"/>
      <c r="AE66" s="990"/>
      <c r="AF66" s="994" t="s">
        <v>396</v>
      </c>
      <c r="AG66" s="995"/>
      <c r="AH66" s="995"/>
      <c r="AI66" s="995"/>
      <c r="AJ66" s="996"/>
      <c r="AK66" s="988" t="s">
        <v>397</v>
      </c>
      <c r="AL66" s="983"/>
      <c r="AM66" s="983"/>
      <c r="AN66" s="983"/>
      <c r="AO66" s="984"/>
      <c r="AP66" s="988" t="s">
        <v>398</v>
      </c>
      <c r="AQ66" s="989"/>
      <c r="AR66" s="989"/>
      <c r="AS66" s="989"/>
      <c r="AT66" s="990"/>
      <c r="AU66" s="988" t="s">
        <v>413</v>
      </c>
      <c r="AV66" s="989"/>
      <c r="AW66" s="989"/>
      <c r="AX66" s="989"/>
      <c r="AY66" s="990"/>
      <c r="AZ66" s="988" t="s">
        <v>377</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2" t="s">
        <v>571</v>
      </c>
      <c r="C68" s="973"/>
      <c r="D68" s="973"/>
      <c r="E68" s="973"/>
      <c r="F68" s="973"/>
      <c r="G68" s="973"/>
      <c r="H68" s="973"/>
      <c r="I68" s="973"/>
      <c r="J68" s="973"/>
      <c r="K68" s="973"/>
      <c r="L68" s="973"/>
      <c r="M68" s="973"/>
      <c r="N68" s="973"/>
      <c r="O68" s="973"/>
      <c r="P68" s="974"/>
      <c r="Q68" s="975">
        <v>7071</v>
      </c>
      <c r="R68" s="969"/>
      <c r="S68" s="969"/>
      <c r="T68" s="969"/>
      <c r="U68" s="969"/>
      <c r="V68" s="969">
        <v>7005</v>
      </c>
      <c r="W68" s="969"/>
      <c r="X68" s="969"/>
      <c r="Y68" s="969"/>
      <c r="Z68" s="969"/>
      <c r="AA68" s="969">
        <v>66</v>
      </c>
      <c r="AB68" s="969"/>
      <c r="AC68" s="969"/>
      <c r="AD68" s="969"/>
      <c r="AE68" s="969"/>
      <c r="AF68" s="969">
        <v>57</v>
      </c>
      <c r="AG68" s="969"/>
      <c r="AH68" s="969"/>
      <c r="AI68" s="969"/>
      <c r="AJ68" s="969"/>
      <c r="AK68" s="969" t="s">
        <v>579</v>
      </c>
      <c r="AL68" s="969"/>
      <c r="AM68" s="969"/>
      <c r="AN68" s="969"/>
      <c r="AO68" s="969"/>
      <c r="AP68" s="969">
        <v>2607</v>
      </c>
      <c r="AQ68" s="969"/>
      <c r="AR68" s="969"/>
      <c r="AS68" s="969"/>
      <c r="AT68" s="969"/>
      <c r="AU68" s="969">
        <v>144</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1" t="s">
        <v>572</v>
      </c>
      <c r="C69" s="962"/>
      <c r="D69" s="962"/>
      <c r="E69" s="962"/>
      <c r="F69" s="962"/>
      <c r="G69" s="962"/>
      <c r="H69" s="962"/>
      <c r="I69" s="962"/>
      <c r="J69" s="962"/>
      <c r="K69" s="962"/>
      <c r="L69" s="962"/>
      <c r="M69" s="962"/>
      <c r="N69" s="962"/>
      <c r="O69" s="962"/>
      <c r="P69" s="963"/>
      <c r="Q69" s="964">
        <v>9550</v>
      </c>
      <c r="R69" s="958"/>
      <c r="S69" s="958"/>
      <c r="T69" s="958"/>
      <c r="U69" s="958"/>
      <c r="V69" s="958">
        <v>9491</v>
      </c>
      <c r="W69" s="958"/>
      <c r="X69" s="958"/>
      <c r="Y69" s="958"/>
      <c r="Z69" s="958"/>
      <c r="AA69" s="958">
        <v>59</v>
      </c>
      <c r="AB69" s="958"/>
      <c r="AC69" s="958"/>
      <c r="AD69" s="958"/>
      <c r="AE69" s="958"/>
      <c r="AF69" s="958">
        <v>59</v>
      </c>
      <c r="AG69" s="958"/>
      <c r="AH69" s="958"/>
      <c r="AI69" s="958"/>
      <c r="AJ69" s="958"/>
      <c r="AK69" s="958">
        <v>78</v>
      </c>
      <c r="AL69" s="958"/>
      <c r="AM69" s="958"/>
      <c r="AN69" s="958"/>
      <c r="AO69" s="958"/>
      <c r="AP69" s="958" t="s">
        <v>579</v>
      </c>
      <c r="AQ69" s="958"/>
      <c r="AR69" s="958"/>
      <c r="AS69" s="958"/>
      <c r="AT69" s="958"/>
      <c r="AU69" s="958" t="s">
        <v>579</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1" t="s">
        <v>573</v>
      </c>
      <c r="C70" s="962"/>
      <c r="D70" s="962"/>
      <c r="E70" s="962"/>
      <c r="F70" s="962"/>
      <c r="G70" s="962"/>
      <c r="H70" s="962"/>
      <c r="I70" s="962"/>
      <c r="J70" s="962"/>
      <c r="K70" s="962"/>
      <c r="L70" s="962"/>
      <c r="M70" s="962"/>
      <c r="N70" s="962"/>
      <c r="O70" s="962"/>
      <c r="P70" s="963"/>
      <c r="Q70" s="964">
        <v>92</v>
      </c>
      <c r="R70" s="958"/>
      <c r="S70" s="958"/>
      <c r="T70" s="958"/>
      <c r="U70" s="958"/>
      <c r="V70" s="958">
        <v>78</v>
      </c>
      <c r="W70" s="958"/>
      <c r="X70" s="958"/>
      <c r="Y70" s="958"/>
      <c r="Z70" s="958"/>
      <c r="AA70" s="958">
        <v>14</v>
      </c>
      <c r="AB70" s="958"/>
      <c r="AC70" s="958"/>
      <c r="AD70" s="958"/>
      <c r="AE70" s="958"/>
      <c r="AF70" s="958">
        <v>14</v>
      </c>
      <c r="AG70" s="958"/>
      <c r="AH70" s="958"/>
      <c r="AI70" s="958"/>
      <c r="AJ70" s="958"/>
      <c r="AK70" s="958">
        <v>20</v>
      </c>
      <c r="AL70" s="958"/>
      <c r="AM70" s="958"/>
      <c r="AN70" s="958"/>
      <c r="AO70" s="958"/>
      <c r="AP70" s="958" t="s">
        <v>579</v>
      </c>
      <c r="AQ70" s="958"/>
      <c r="AR70" s="958"/>
      <c r="AS70" s="958"/>
      <c r="AT70" s="958"/>
      <c r="AU70" s="958" t="s">
        <v>579</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1" t="s">
        <v>574</v>
      </c>
      <c r="C71" s="962"/>
      <c r="D71" s="962"/>
      <c r="E71" s="962"/>
      <c r="F71" s="962"/>
      <c r="G71" s="962"/>
      <c r="H71" s="962"/>
      <c r="I71" s="962"/>
      <c r="J71" s="962"/>
      <c r="K71" s="962"/>
      <c r="L71" s="962"/>
      <c r="M71" s="962"/>
      <c r="N71" s="962"/>
      <c r="O71" s="962"/>
      <c r="P71" s="963"/>
      <c r="Q71" s="964">
        <v>595</v>
      </c>
      <c r="R71" s="958"/>
      <c r="S71" s="958"/>
      <c r="T71" s="958"/>
      <c r="U71" s="958"/>
      <c r="V71" s="958">
        <v>582</v>
      </c>
      <c r="W71" s="958"/>
      <c r="X71" s="958"/>
      <c r="Y71" s="958"/>
      <c r="Z71" s="958"/>
      <c r="AA71" s="958">
        <v>13</v>
      </c>
      <c r="AB71" s="958"/>
      <c r="AC71" s="958"/>
      <c r="AD71" s="958"/>
      <c r="AE71" s="958"/>
      <c r="AF71" s="958">
        <v>4</v>
      </c>
      <c r="AG71" s="958"/>
      <c r="AH71" s="958"/>
      <c r="AI71" s="958"/>
      <c r="AJ71" s="958"/>
      <c r="AK71" s="958" t="s">
        <v>579</v>
      </c>
      <c r="AL71" s="958"/>
      <c r="AM71" s="958"/>
      <c r="AN71" s="958"/>
      <c r="AO71" s="958"/>
      <c r="AP71" s="958" t="s">
        <v>579</v>
      </c>
      <c r="AQ71" s="958"/>
      <c r="AR71" s="958"/>
      <c r="AS71" s="958"/>
      <c r="AT71" s="958"/>
      <c r="AU71" s="958" t="s">
        <v>579</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1" t="s">
        <v>575</v>
      </c>
      <c r="C72" s="962"/>
      <c r="D72" s="962"/>
      <c r="E72" s="962"/>
      <c r="F72" s="962"/>
      <c r="G72" s="962"/>
      <c r="H72" s="962"/>
      <c r="I72" s="962"/>
      <c r="J72" s="962"/>
      <c r="K72" s="962"/>
      <c r="L72" s="962"/>
      <c r="M72" s="962"/>
      <c r="N72" s="962"/>
      <c r="O72" s="962"/>
      <c r="P72" s="963"/>
      <c r="Q72" s="964">
        <v>193</v>
      </c>
      <c r="R72" s="958"/>
      <c r="S72" s="958"/>
      <c r="T72" s="958"/>
      <c r="U72" s="958"/>
      <c r="V72" s="958">
        <v>184</v>
      </c>
      <c r="W72" s="958"/>
      <c r="X72" s="958"/>
      <c r="Y72" s="958"/>
      <c r="Z72" s="958"/>
      <c r="AA72" s="958">
        <v>9</v>
      </c>
      <c r="AB72" s="958"/>
      <c r="AC72" s="958"/>
      <c r="AD72" s="958"/>
      <c r="AE72" s="958"/>
      <c r="AF72" s="958">
        <v>9</v>
      </c>
      <c r="AG72" s="958"/>
      <c r="AH72" s="958"/>
      <c r="AI72" s="958"/>
      <c r="AJ72" s="958"/>
      <c r="AK72" s="958" t="s">
        <v>579</v>
      </c>
      <c r="AL72" s="958"/>
      <c r="AM72" s="958"/>
      <c r="AN72" s="958"/>
      <c r="AO72" s="958"/>
      <c r="AP72" s="958" t="s">
        <v>579</v>
      </c>
      <c r="AQ72" s="958"/>
      <c r="AR72" s="958"/>
      <c r="AS72" s="958"/>
      <c r="AT72" s="958"/>
      <c r="AU72" s="958" t="s">
        <v>579</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1" t="s">
        <v>576</v>
      </c>
      <c r="C73" s="962"/>
      <c r="D73" s="962"/>
      <c r="E73" s="962"/>
      <c r="F73" s="962"/>
      <c r="G73" s="962"/>
      <c r="H73" s="962"/>
      <c r="I73" s="962"/>
      <c r="J73" s="962"/>
      <c r="K73" s="962"/>
      <c r="L73" s="962"/>
      <c r="M73" s="962"/>
      <c r="N73" s="962"/>
      <c r="O73" s="962"/>
      <c r="P73" s="963"/>
      <c r="Q73" s="964">
        <v>161734</v>
      </c>
      <c r="R73" s="958"/>
      <c r="S73" s="958"/>
      <c r="T73" s="958"/>
      <c r="U73" s="958"/>
      <c r="V73" s="958">
        <v>159557</v>
      </c>
      <c r="W73" s="958"/>
      <c r="X73" s="958"/>
      <c r="Y73" s="958"/>
      <c r="Z73" s="958"/>
      <c r="AA73" s="958">
        <v>2177</v>
      </c>
      <c r="AB73" s="958"/>
      <c r="AC73" s="958"/>
      <c r="AD73" s="958"/>
      <c r="AE73" s="958"/>
      <c r="AF73" s="958">
        <v>2177</v>
      </c>
      <c r="AG73" s="958"/>
      <c r="AH73" s="958"/>
      <c r="AI73" s="958"/>
      <c r="AJ73" s="958"/>
      <c r="AK73" s="958" t="s">
        <v>579</v>
      </c>
      <c r="AL73" s="958"/>
      <c r="AM73" s="958"/>
      <c r="AN73" s="958"/>
      <c r="AO73" s="958"/>
      <c r="AP73" s="958" t="s">
        <v>579</v>
      </c>
      <c r="AQ73" s="958"/>
      <c r="AR73" s="958"/>
      <c r="AS73" s="958"/>
      <c r="AT73" s="958"/>
      <c r="AU73" s="958" t="s">
        <v>579</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1" t="s">
        <v>577</v>
      </c>
      <c r="C74" s="962"/>
      <c r="D74" s="962"/>
      <c r="E74" s="962"/>
      <c r="F74" s="962"/>
      <c r="G74" s="962"/>
      <c r="H74" s="962"/>
      <c r="I74" s="962"/>
      <c r="J74" s="962"/>
      <c r="K74" s="962"/>
      <c r="L74" s="962"/>
      <c r="M74" s="962"/>
      <c r="N74" s="962"/>
      <c r="O74" s="962"/>
      <c r="P74" s="963"/>
      <c r="Q74" s="964">
        <v>1479</v>
      </c>
      <c r="R74" s="958"/>
      <c r="S74" s="958"/>
      <c r="T74" s="958"/>
      <c r="U74" s="958"/>
      <c r="V74" s="958">
        <v>1431</v>
      </c>
      <c r="W74" s="958"/>
      <c r="X74" s="958"/>
      <c r="Y74" s="958"/>
      <c r="Z74" s="958"/>
      <c r="AA74" s="958">
        <v>48</v>
      </c>
      <c r="AB74" s="958"/>
      <c r="AC74" s="958"/>
      <c r="AD74" s="958"/>
      <c r="AE74" s="958"/>
      <c r="AF74" s="958">
        <v>40</v>
      </c>
      <c r="AG74" s="958"/>
      <c r="AH74" s="958"/>
      <c r="AI74" s="958"/>
      <c r="AJ74" s="958"/>
      <c r="AK74" s="958" t="s">
        <v>579</v>
      </c>
      <c r="AL74" s="958"/>
      <c r="AM74" s="958"/>
      <c r="AN74" s="958"/>
      <c r="AO74" s="958"/>
      <c r="AP74" s="958">
        <v>26</v>
      </c>
      <c r="AQ74" s="958"/>
      <c r="AR74" s="958"/>
      <c r="AS74" s="958"/>
      <c r="AT74" s="958"/>
      <c r="AU74" s="958">
        <v>18</v>
      </c>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1" t="s">
        <v>578</v>
      </c>
      <c r="C75" s="962"/>
      <c r="D75" s="962"/>
      <c r="E75" s="962"/>
      <c r="F75" s="962"/>
      <c r="G75" s="962"/>
      <c r="H75" s="962"/>
      <c r="I75" s="962"/>
      <c r="J75" s="962"/>
      <c r="K75" s="962"/>
      <c r="L75" s="962"/>
      <c r="M75" s="962"/>
      <c r="N75" s="962"/>
      <c r="O75" s="962"/>
      <c r="P75" s="963"/>
      <c r="Q75" s="965">
        <v>11</v>
      </c>
      <c r="R75" s="966"/>
      <c r="S75" s="966"/>
      <c r="T75" s="966"/>
      <c r="U75" s="967"/>
      <c r="V75" s="968">
        <v>9</v>
      </c>
      <c r="W75" s="966"/>
      <c r="X75" s="966"/>
      <c r="Y75" s="966"/>
      <c r="Z75" s="967"/>
      <c r="AA75" s="968">
        <v>2</v>
      </c>
      <c r="AB75" s="966"/>
      <c r="AC75" s="966"/>
      <c r="AD75" s="966"/>
      <c r="AE75" s="967"/>
      <c r="AF75" s="968">
        <v>2</v>
      </c>
      <c r="AG75" s="966"/>
      <c r="AH75" s="966"/>
      <c r="AI75" s="966"/>
      <c r="AJ75" s="967"/>
      <c r="AK75" s="968" t="s">
        <v>579</v>
      </c>
      <c r="AL75" s="966"/>
      <c r="AM75" s="966"/>
      <c r="AN75" s="966"/>
      <c r="AO75" s="967"/>
      <c r="AP75" s="968" t="s">
        <v>579</v>
      </c>
      <c r="AQ75" s="966"/>
      <c r="AR75" s="966"/>
      <c r="AS75" s="966"/>
      <c r="AT75" s="967"/>
      <c r="AU75" s="968" t="s">
        <v>579</v>
      </c>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389</v>
      </c>
      <c r="B88" s="924" t="s">
        <v>414</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f>SUM(AF68:AJ87)</f>
        <v>2362</v>
      </c>
      <c r="AG88" s="946"/>
      <c r="AH88" s="946"/>
      <c r="AI88" s="946"/>
      <c r="AJ88" s="946"/>
      <c r="AK88" s="950"/>
      <c r="AL88" s="950"/>
      <c r="AM88" s="950"/>
      <c r="AN88" s="950"/>
      <c r="AO88" s="950"/>
      <c r="AP88" s="946">
        <f t="shared" ref="AP88" si="3">SUM(AP68:AT87)</f>
        <v>2633</v>
      </c>
      <c r="AQ88" s="946"/>
      <c r="AR88" s="946"/>
      <c r="AS88" s="946"/>
      <c r="AT88" s="946"/>
      <c r="AU88" s="946">
        <f t="shared" ref="AU88" si="4">SUM(AU68:AY87)</f>
        <v>162</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389</v>
      </c>
      <c r="BR102" s="924" t="s">
        <v>415</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f>SUM(CR7:CV88)</f>
        <v>37</v>
      </c>
      <c r="CS102" s="940"/>
      <c r="CT102" s="940"/>
      <c r="CU102" s="940"/>
      <c r="CV102" s="941"/>
      <c r="CW102" s="939">
        <f t="shared" ref="CW102" si="5">SUM(CW7:DA88)</f>
        <v>30</v>
      </c>
      <c r="CX102" s="940"/>
      <c r="CY102" s="940"/>
      <c r="CZ102" s="940"/>
      <c r="DA102" s="941"/>
      <c r="DB102" s="939">
        <f t="shared" ref="DB102" si="6">SUM(DB7:DF88)</f>
        <v>0</v>
      </c>
      <c r="DC102" s="940"/>
      <c r="DD102" s="940"/>
      <c r="DE102" s="940"/>
      <c r="DF102" s="941"/>
      <c r="DG102" s="939">
        <f t="shared" ref="DG102" si="7">SUM(DG7:DK88)</f>
        <v>0</v>
      </c>
      <c r="DH102" s="940"/>
      <c r="DI102" s="940"/>
      <c r="DJ102" s="940"/>
      <c r="DK102" s="941"/>
      <c r="DL102" s="939">
        <f t="shared" ref="DL102" si="8">SUM(DL7:DP88)</f>
        <v>0</v>
      </c>
      <c r="DM102" s="940"/>
      <c r="DN102" s="940"/>
      <c r="DO102" s="940"/>
      <c r="DP102" s="941"/>
      <c r="DQ102" s="939">
        <f t="shared" ref="DQ102" si="9">SUM(DQ7:DU88)</f>
        <v>0</v>
      </c>
      <c r="DR102" s="940"/>
      <c r="DS102" s="940"/>
      <c r="DT102" s="940"/>
      <c r="DU102" s="941"/>
      <c r="DV102" s="924"/>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416</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417</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418</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419</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420</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421</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422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423</v>
      </c>
      <c r="AB109" s="883"/>
      <c r="AC109" s="883"/>
      <c r="AD109" s="883"/>
      <c r="AE109" s="884"/>
      <c r="AF109" s="885" t="s">
        <v>424</v>
      </c>
      <c r="AG109" s="883"/>
      <c r="AH109" s="883"/>
      <c r="AI109" s="883"/>
      <c r="AJ109" s="884"/>
      <c r="AK109" s="885" t="s">
        <v>307</v>
      </c>
      <c r="AL109" s="883"/>
      <c r="AM109" s="883"/>
      <c r="AN109" s="883"/>
      <c r="AO109" s="884"/>
      <c r="AP109" s="885" t="s">
        <v>425</v>
      </c>
      <c r="AQ109" s="883"/>
      <c r="AR109" s="883"/>
      <c r="AS109" s="883"/>
      <c r="AT109" s="916"/>
      <c r="AU109" s="882" t="s">
        <v>422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423</v>
      </c>
      <c r="BR109" s="883"/>
      <c r="BS109" s="883"/>
      <c r="BT109" s="883"/>
      <c r="BU109" s="884"/>
      <c r="BV109" s="885" t="s">
        <v>424</v>
      </c>
      <c r="BW109" s="883"/>
      <c r="BX109" s="883"/>
      <c r="BY109" s="883"/>
      <c r="BZ109" s="884"/>
      <c r="CA109" s="885" t="s">
        <v>307</v>
      </c>
      <c r="CB109" s="883"/>
      <c r="CC109" s="883"/>
      <c r="CD109" s="883"/>
      <c r="CE109" s="884"/>
      <c r="CF109" s="923" t="s">
        <v>425</v>
      </c>
      <c r="CG109" s="923"/>
      <c r="CH109" s="923"/>
      <c r="CI109" s="923"/>
      <c r="CJ109" s="923"/>
      <c r="CK109" s="885" t="s">
        <v>426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423</v>
      </c>
      <c r="DH109" s="883"/>
      <c r="DI109" s="883"/>
      <c r="DJ109" s="883"/>
      <c r="DK109" s="884"/>
      <c r="DL109" s="885" t="s">
        <v>424</v>
      </c>
      <c r="DM109" s="883"/>
      <c r="DN109" s="883"/>
      <c r="DO109" s="883"/>
      <c r="DP109" s="884"/>
      <c r="DQ109" s="885" t="s">
        <v>307</v>
      </c>
      <c r="DR109" s="883"/>
      <c r="DS109" s="883"/>
      <c r="DT109" s="883"/>
      <c r="DU109" s="884"/>
      <c r="DV109" s="885" t="s">
        <v>425</v>
      </c>
      <c r="DW109" s="883"/>
      <c r="DX109" s="883"/>
      <c r="DY109" s="883"/>
      <c r="DZ109" s="916"/>
    </row>
    <row r="110" spans="1:131" s="224" customFormat="1" ht="26.25" customHeight="1" x14ac:dyDescent="0.15">
      <c r="A110" s="794" t="s">
        <v>427</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1384603</v>
      </c>
      <c r="AB110" s="876"/>
      <c r="AC110" s="876"/>
      <c r="AD110" s="876"/>
      <c r="AE110" s="877"/>
      <c r="AF110" s="878">
        <v>1398659</v>
      </c>
      <c r="AG110" s="876"/>
      <c r="AH110" s="876"/>
      <c r="AI110" s="876"/>
      <c r="AJ110" s="877"/>
      <c r="AK110" s="878">
        <v>1484451</v>
      </c>
      <c r="AL110" s="876"/>
      <c r="AM110" s="876"/>
      <c r="AN110" s="876"/>
      <c r="AO110" s="877"/>
      <c r="AP110" s="879">
        <v>14.4</v>
      </c>
      <c r="AQ110" s="880"/>
      <c r="AR110" s="880"/>
      <c r="AS110" s="880"/>
      <c r="AT110" s="881"/>
      <c r="AU110" s="917" t="s">
        <v>75</v>
      </c>
      <c r="AV110" s="918"/>
      <c r="AW110" s="918"/>
      <c r="AX110" s="918"/>
      <c r="AY110" s="918"/>
      <c r="AZ110" s="847" t="s">
        <v>428</v>
      </c>
      <c r="BA110" s="795"/>
      <c r="BB110" s="795"/>
      <c r="BC110" s="795"/>
      <c r="BD110" s="795"/>
      <c r="BE110" s="795"/>
      <c r="BF110" s="795"/>
      <c r="BG110" s="795"/>
      <c r="BH110" s="795"/>
      <c r="BI110" s="795"/>
      <c r="BJ110" s="795"/>
      <c r="BK110" s="795"/>
      <c r="BL110" s="795"/>
      <c r="BM110" s="795"/>
      <c r="BN110" s="795"/>
      <c r="BO110" s="795"/>
      <c r="BP110" s="796"/>
      <c r="BQ110" s="848">
        <v>18603718</v>
      </c>
      <c r="BR110" s="829"/>
      <c r="BS110" s="829"/>
      <c r="BT110" s="829"/>
      <c r="BU110" s="829"/>
      <c r="BV110" s="829">
        <v>18317741</v>
      </c>
      <c r="BW110" s="829"/>
      <c r="BX110" s="829"/>
      <c r="BY110" s="829"/>
      <c r="BZ110" s="829"/>
      <c r="CA110" s="829">
        <v>17596529</v>
      </c>
      <c r="CB110" s="829"/>
      <c r="CC110" s="829"/>
      <c r="CD110" s="829"/>
      <c r="CE110" s="829"/>
      <c r="CF110" s="853">
        <v>170.2</v>
      </c>
      <c r="CG110" s="854"/>
      <c r="CH110" s="854"/>
      <c r="CI110" s="854"/>
      <c r="CJ110" s="854"/>
      <c r="CK110" s="913" t="s">
        <v>429</v>
      </c>
      <c r="CL110" s="806"/>
      <c r="CM110" s="847" t="s">
        <v>430</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410</v>
      </c>
      <c r="DH110" s="829"/>
      <c r="DI110" s="829"/>
      <c r="DJ110" s="829"/>
      <c r="DK110" s="829"/>
      <c r="DL110" s="829" t="s">
        <v>410</v>
      </c>
      <c r="DM110" s="829"/>
      <c r="DN110" s="829"/>
      <c r="DO110" s="829"/>
      <c r="DP110" s="829"/>
      <c r="DQ110" s="829" t="s">
        <v>174</v>
      </c>
      <c r="DR110" s="829"/>
      <c r="DS110" s="829"/>
      <c r="DT110" s="829"/>
      <c r="DU110" s="829"/>
      <c r="DV110" s="830" t="s">
        <v>410</v>
      </c>
      <c r="DW110" s="830"/>
      <c r="DX110" s="830"/>
      <c r="DY110" s="830"/>
      <c r="DZ110" s="831"/>
    </row>
    <row r="111" spans="1:131" s="224" customFormat="1" ht="26.25" customHeight="1" x14ac:dyDescent="0.15">
      <c r="A111" s="761" t="s">
        <v>431</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174</v>
      </c>
      <c r="AB111" s="906"/>
      <c r="AC111" s="906"/>
      <c r="AD111" s="906"/>
      <c r="AE111" s="907"/>
      <c r="AF111" s="908" t="s">
        <v>174</v>
      </c>
      <c r="AG111" s="906"/>
      <c r="AH111" s="906"/>
      <c r="AI111" s="906"/>
      <c r="AJ111" s="907"/>
      <c r="AK111" s="908" t="s">
        <v>410</v>
      </c>
      <c r="AL111" s="906"/>
      <c r="AM111" s="906"/>
      <c r="AN111" s="906"/>
      <c r="AO111" s="907"/>
      <c r="AP111" s="909" t="s">
        <v>174</v>
      </c>
      <c r="AQ111" s="910"/>
      <c r="AR111" s="910"/>
      <c r="AS111" s="910"/>
      <c r="AT111" s="911"/>
      <c r="AU111" s="919"/>
      <c r="AV111" s="920"/>
      <c r="AW111" s="920"/>
      <c r="AX111" s="920"/>
      <c r="AY111" s="920"/>
      <c r="AZ111" s="802" t="s">
        <v>432</v>
      </c>
      <c r="BA111" s="739"/>
      <c r="BB111" s="739"/>
      <c r="BC111" s="739"/>
      <c r="BD111" s="739"/>
      <c r="BE111" s="739"/>
      <c r="BF111" s="739"/>
      <c r="BG111" s="739"/>
      <c r="BH111" s="739"/>
      <c r="BI111" s="739"/>
      <c r="BJ111" s="739"/>
      <c r="BK111" s="739"/>
      <c r="BL111" s="739"/>
      <c r="BM111" s="739"/>
      <c r="BN111" s="739"/>
      <c r="BO111" s="739"/>
      <c r="BP111" s="740"/>
      <c r="BQ111" s="803" t="s">
        <v>174</v>
      </c>
      <c r="BR111" s="804"/>
      <c r="BS111" s="804"/>
      <c r="BT111" s="804"/>
      <c r="BU111" s="804"/>
      <c r="BV111" s="804" t="s">
        <v>174</v>
      </c>
      <c r="BW111" s="804"/>
      <c r="BX111" s="804"/>
      <c r="BY111" s="804"/>
      <c r="BZ111" s="804"/>
      <c r="CA111" s="804" t="s">
        <v>410</v>
      </c>
      <c r="CB111" s="804"/>
      <c r="CC111" s="804"/>
      <c r="CD111" s="804"/>
      <c r="CE111" s="804"/>
      <c r="CF111" s="862" t="s">
        <v>433</v>
      </c>
      <c r="CG111" s="863"/>
      <c r="CH111" s="863"/>
      <c r="CI111" s="863"/>
      <c r="CJ111" s="863"/>
      <c r="CK111" s="914"/>
      <c r="CL111" s="808"/>
      <c r="CM111" s="802" t="s">
        <v>434</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174</v>
      </c>
      <c r="DH111" s="804"/>
      <c r="DI111" s="804"/>
      <c r="DJ111" s="804"/>
      <c r="DK111" s="804"/>
      <c r="DL111" s="804" t="s">
        <v>174</v>
      </c>
      <c r="DM111" s="804"/>
      <c r="DN111" s="804"/>
      <c r="DO111" s="804"/>
      <c r="DP111" s="804"/>
      <c r="DQ111" s="804" t="s">
        <v>174</v>
      </c>
      <c r="DR111" s="804"/>
      <c r="DS111" s="804"/>
      <c r="DT111" s="804"/>
      <c r="DU111" s="804"/>
      <c r="DV111" s="781" t="s">
        <v>174</v>
      </c>
      <c r="DW111" s="781"/>
      <c r="DX111" s="781"/>
      <c r="DY111" s="781"/>
      <c r="DZ111" s="782"/>
    </row>
    <row r="112" spans="1:131" s="224" customFormat="1" ht="26.25" customHeight="1" x14ac:dyDescent="0.15">
      <c r="A112" s="899" t="s">
        <v>435</v>
      </c>
      <c r="B112" s="900"/>
      <c r="C112" s="739" t="s">
        <v>436</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174</v>
      </c>
      <c r="AB112" s="767"/>
      <c r="AC112" s="767"/>
      <c r="AD112" s="767"/>
      <c r="AE112" s="768"/>
      <c r="AF112" s="769" t="s">
        <v>174</v>
      </c>
      <c r="AG112" s="767"/>
      <c r="AH112" s="767"/>
      <c r="AI112" s="767"/>
      <c r="AJ112" s="768"/>
      <c r="AK112" s="769" t="s">
        <v>174</v>
      </c>
      <c r="AL112" s="767"/>
      <c r="AM112" s="767"/>
      <c r="AN112" s="767"/>
      <c r="AO112" s="768"/>
      <c r="AP112" s="811" t="s">
        <v>410</v>
      </c>
      <c r="AQ112" s="812"/>
      <c r="AR112" s="812"/>
      <c r="AS112" s="812"/>
      <c r="AT112" s="813"/>
      <c r="AU112" s="919"/>
      <c r="AV112" s="920"/>
      <c r="AW112" s="920"/>
      <c r="AX112" s="920"/>
      <c r="AY112" s="920"/>
      <c r="AZ112" s="802" t="s">
        <v>437</v>
      </c>
      <c r="BA112" s="739"/>
      <c r="BB112" s="739"/>
      <c r="BC112" s="739"/>
      <c r="BD112" s="739"/>
      <c r="BE112" s="739"/>
      <c r="BF112" s="739"/>
      <c r="BG112" s="739"/>
      <c r="BH112" s="739"/>
      <c r="BI112" s="739"/>
      <c r="BJ112" s="739"/>
      <c r="BK112" s="739"/>
      <c r="BL112" s="739"/>
      <c r="BM112" s="739"/>
      <c r="BN112" s="739"/>
      <c r="BO112" s="739"/>
      <c r="BP112" s="740"/>
      <c r="BQ112" s="803">
        <v>3670670</v>
      </c>
      <c r="BR112" s="804"/>
      <c r="BS112" s="804"/>
      <c r="BT112" s="804"/>
      <c r="BU112" s="804"/>
      <c r="BV112" s="804">
        <v>3566198</v>
      </c>
      <c r="BW112" s="804"/>
      <c r="BX112" s="804"/>
      <c r="BY112" s="804"/>
      <c r="BZ112" s="804"/>
      <c r="CA112" s="804">
        <v>3502153</v>
      </c>
      <c r="CB112" s="804"/>
      <c r="CC112" s="804"/>
      <c r="CD112" s="804"/>
      <c r="CE112" s="804"/>
      <c r="CF112" s="862">
        <v>33.9</v>
      </c>
      <c r="CG112" s="863"/>
      <c r="CH112" s="863"/>
      <c r="CI112" s="863"/>
      <c r="CJ112" s="863"/>
      <c r="CK112" s="914"/>
      <c r="CL112" s="808"/>
      <c r="CM112" s="802" t="s">
        <v>438</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174</v>
      </c>
      <c r="DH112" s="804"/>
      <c r="DI112" s="804"/>
      <c r="DJ112" s="804"/>
      <c r="DK112" s="804"/>
      <c r="DL112" s="804" t="s">
        <v>174</v>
      </c>
      <c r="DM112" s="804"/>
      <c r="DN112" s="804"/>
      <c r="DO112" s="804"/>
      <c r="DP112" s="804"/>
      <c r="DQ112" s="804" t="s">
        <v>174</v>
      </c>
      <c r="DR112" s="804"/>
      <c r="DS112" s="804"/>
      <c r="DT112" s="804"/>
      <c r="DU112" s="804"/>
      <c r="DV112" s="781" t="s">
        <v>174</v>
      </c>
      <c r="DW112" s="781"/>
      <c r="DX112" s="781"/>
      <c r="DY112" s="781"/>
      <c r="DZ112" s="782"/>
    </row>
    <row r="113" spans="1:130" s="224" customFormat="1" ht="26.25" customHeight="1" x14ac:dyDescent="0.15">
      <c r="A113" s="901"/>
      <c r="B113" s="902"/>
      <c r="C113" s="739" t="s">
        <v>439</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318764</v>
      </c>
      <c r="AB113" s="906"/>
      <c r="AC113" s="906"/>
      <c r="AD113" s="906"/>
      <c r="AE113" s="907"/>
      <c r="AF113" s="908">
        <v>317200</v>
      </c>
      <c r="AG113" s="906"/>
      <c r="AH113" s="906"/>
      <c r="AI113" s="906"/>
      <c r="AJ113" s="907"/>
      <c r="AK113" s="908">
        <v>318454</v>
      </c>
      <c r="AL113" s="906"/>
      <c r="AM113" s="906"/>
      <c r="AN113" s="906"/>
      <c r="AO113" s="907"/>
      <c r="AP113" s="909">
        <v>3.1</v>
      </c>
      <c r="AQ113" s="910"/>
      <c r="AR113" s="910"/>
      <c r="AS113" s="910"/>
      <c r="AT113" s="911"/>
      <c r="AU113" s="919"/>
      <c r="AV113" s="920"/>
      <c r="AW113" s="920"/>
      <c r="AX113" s="920"/>
      <c r="AY113" s="920"/>
      <c r="AZ113" s="802" t="s">
        <v>440</v>
      </c>
      <c r="BA113" s="739"/>
      <c r="BB113" s="739"/>
      <c r="BC113" s="739"/>
      <c r="BD113" s="739"/>
      <c r="BE113" s="739"/>
      <c r="BF113" s="739"/>
      <c r="BG113" s="739"/>
      <c r="BH113" s="739"/>
      <c r="BI113" s="739"/>
      <c r="BJ113" s="739"/>
      <c r="BK113" s="739"/>
      <c r="BL113" s="739"/>
      <c r="BM113" s="739"/>
      <c r="BN113" s="739"/>
      <c r="BO113" s="739"/>
      <c r="BP113" s="740"/>
      <c r="BQ113" s="803">
        <v>224603</v>
      </c>
      <c r="BR113" s="804"/>
      <c r="BS113" s="804"/>
      <c r="BT113" s="804"/>
      <c r="BU113" s="804"/>
      <c r="BV113" s="804">
        <v>168444</v>
      </c>
      <c r="BW113" s="804"/>
      <c r="BX113" s="804"/>
      <c r="BY113" s="804"/>
      <c r="BZ113" s="804"/>
      <c r="CA113" s="804">
        <v>162029</v>
      </c>
      <c r="CB113" s="804"/>
      <c r="CC113" s="804"/>
      <c r="CD113" s="804"/>
      <c r="CE113" s="804"/>
      <c r="CF113" s="862">
        <v>1.6</v>
      </c>
      <c r="CG113" s="863"/>
      <c r="CH113" s="863"/>
      <c r="CI113" s="863"/>
      <c r="CJ113" s="863"/>
      <c r="CK113" s="914"/>
      <c r="CL113" s="808"/>
      <c r="CM113" s="802" t="s">
        <v>441</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174</v>
      </c>
      <c r="DH113" s="767"/>
      <c r="DI113" s="767"/>
      <c r="DJ113" s="767"/>
      <c r="DK113" s="768"/>
      <c r="DL113" s="769" t="s">
        <v>410</v>
      </c>
      <c r="DM113" s="767"/>
      <c r="DN113" s="767"/>
      <c r="DO113" s="767"/>
      <c r="DP113" s="768"/>
      <c r="DQ113" s="769" t="s">
        <v>174</v>
      </c>
      <c r="DR113" s="767"/>
      <c r="DS113" s="767"/>
      <c r="DT113" s="767"/>
      <c r="DU113" s="768"/>
      <c r="DV113" s="811" t="s">
        <v>174</v>
      </c>
      <c r="DW113" s="812"/>
      <c r="DX113" s="812"/>
      <c r="DY113" s="812"/>
      <c r="DZ113" s="813"/>
    </row>
    <row r="114" spans="1:130" s="224" customFormat="1" ht="26.25" customHeight="1" x14ac:dyDescent="0.15">
      <c r="A114" s="901"/>
      <c r="B114" s="902"/>
      <c r="C114" s="739" t="s">
        <v>442</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57267</v>
      </c>
      <c r="AB114" s="767"/>
      <c r="AC114" s="767"/>
      <c r="AD114" s="767"/>
      <c r="AE114" s="768"/>
      <c r="AF114" s="769">
        <v>57508</v>
      </c>
      <c r="AG114" s="767"/>
      <c r="AH114" s="767"/>
      <c r="AI114" s="767"/>
      <c r="AJ114" s="768"/>
      <c r="AK114" s="769">
        <v>42545</v>
      </c>
      <c r="AL114" s="767"/>
      <c r="AM114" s="767"/>
      <c r="AN114" s="767"/>
      <c r="AO114" s="768"/>
      <c r="AP114" s="811">
        <v>0.4</v>
      </c>
      <c r="AQ114" s="812"/>
      <c r="AR114" s="812"/>
      <c r="AS114" s="812"/>
      <c r="AT114" s="813"/>
      <c r="AU114" s="919"/>
      <c r="AV114" s="920"/>
      <c r="AW114" s="920"/>
      <c r="AX114" s="920"/>
      <c r="AY114" s="920"/>
      <c r="AZ114" s="802" t="s">
        <v>443</v>
      </c>
      <c r="BA114" s="739"/>
      <c r="BB114" s="739"/>
      <c r="BC114" s="739"/>
      <c r="BD114" s="739"/>
      <c r="BE114" s="739"/>
      <c r="BF114" s="739"/>
      <c r="BG114" s="739"/>
      <c r="BH114" s="739"/>
      <c r="BI114" s="739"/>
      <c r="BJ114" s="739"/>
      <c r="BK114" s="739"/>
      <c r="BL114" s="739"/>
      <c r="BM114" s="739"/>
      <c r="BN114" s="739"/>
      <c r="BO114" s="739"/>
      <c r="BP114" s="740"/>
      <c r="BQ114" s="803">
        <v>1122169</v>
      </c>
      <c r="BR114" s="804"/>
      <c r="BS114" s="804"/>
      <c r="BT114" s="804"/>
      <c r="BU114" s="804"/>
      <c r="BV114" s="804">
        <v>1009655</v>
      </c>
      <c r="BW114" s="804"/>
      <c r="BX114" s="804"/>
      <c r="BY114" s="804"/>
      <c r="BZ114" s="804"/>
      <c r="CA114" s="804">
        <v>949588</v>
      </c>
      <c r="CB114" s="804"/>
      <c r="CC114" s="804"/>
      <c r="CD114" s="804"/>
      <c r="CE114" s="804"/>
      <c r="CF114" s="862">
        <v>9.1999999999999993</v>
      </c>
      <c r="CG114" s="863"/>
      <c r="CH114" s="863"/>
      <c r="CI114" s="863"/>
      <c r="CJ114" s="863"/>
      <c r="CK114" s="914"/>
      <c r="CL114" s="808"/>
      <c r="CM114" s="802" t="s">
        <v>444</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410</v>
      </c>
      <c r="DH114" s="767"/>
      <c r="DI114" s="767"/>
      <c r="DJ114" s="767"/>
      <c r="DK114" s="768"/>
      <c r="DL114" s="769" t="s">
        <v>410</v>
      </c>
      <c r="DM114" s="767"/>
      <c r="DN114" s="767"/>
      <c r="DO114" s="767"/>
      <c r="DP114" s="768"/>
      <c r="DQ114" s="769" t="s">
        <v>174</v>
      </c>
      <c r="DR114" s="767"/>
      <c r="DS114" s="767"/>
      <c r="DT114" s="767"/>
      <c r="DU114" s="768"/>
      <c r="DV114" s="811" t="s">
        <v>433</v>
      </c>
      <c r="DW114" s="812"/>
      <c r="DX114" s="812"/>
      <c r="DY114" s="812"/>
      <c r="DZ114" s="813"/>
    </row>
    <row r="115" spans="1:130" s="224" customFormat="1" ht="26.25" customHeight="1" x14ac:dyDescent="0.15">
      <c r="A115" s="901"/>
      <c r="B115" s="902"/>
      <c r="C115" s="739" t="s">
        <v>445</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174</v>
      </c>
      <c r="AB115" s="906"/>
      <c r="AC115" s="906"/>
      <c r="AD115" s="906"/>
      <c r="AE115" s="907"/>
      <c r="AF115" s="908" t="s">
        <v>433</v>
      </c>
      <c r="AG115" s="906"/>
      <c r="AH115" s="906"/>
      <c r="AI115" s="906"/>
      <c r="AJ115" s="907"/>
      <c r="AK115" s="908" t="s">
        <v>174</v>
      </c>
      <c r="AL115" s="906"/>
      <c r="AM115" s="906"/>
      <c r="AN115" s="906"/>
      <c r="AO115" s="907"/>
      <c r="AP115" s="909" t="s">
        <v>174</v>
      </c>
      <c r="AQ115" s="910"/>
      <c r="AR115" s="910"/>
      <c r="AS115" s="910"/>
      <c r="AT115" s="911"/>
      <c r="AU115" s="919"/>
      <c r="AV115" s="920"/>
      <c r="AW115" s="920"/>
      <c r="AX115" s="920"/>
      <c r="AY115" s="920"/>
      <c r="AZ115" s="802" t="s">
        <v>446</v>
      </c>
      <c r="BA115" s="739"/>
      <c r="BB115" s="739"/>
      <c r="BC115" s="739"/>
      <c r="BD115" s="739"/>
      <c r="BE115" s="739"/>
      <c r="BF115" s="739"/>
      <c r="BG115" s="739"/>
      <c r="BH115" s="739"/>
      <c r="BI115" s="739"/>
      <c r="BJ115" s="739"/>
      <c r="BK115" s="739"/>
      <c r="BL115" s="739"/>
      <c r="BM115" s="739"/>
      <c r="BN115" s="739"/>
      <c r="BO115" s="739"/>
      <c r="BP115" s="740"/>
      <c r="BQ115" s="803" t="s">
        <v>174</v>
      </c>
      <c r="BR115" s="804"/>
      <c r="BS115" s="804"/>
      <c r="BT115" s="804"/>
      <c r="BU115" s="804"/>
      <c r="BV115" s="804" t="s">
        <v>174</v>
      </c>
      <c r="BW115" s="804"/>
      <c r="BX115" s="804"/>
      <c r="BY115" s="804"/>
      <c r="BZ115" s="804"/>
      <c r="CA115" s="804" t="s">
        <v>174</v>
      </c>
      <c r="CB115" s="804"/>
      <c r="CC115" s="804"/>
      <c r="CD115" s="804"/>
      <c r="CE115" s="804"/>
      <c r="CF115" s="862" t="s">
        <v>410</v>
      </c>
      <c r="CG115" s="863"/>
      <c r="CH115" s="863"/>
      <c r="CI115" s="863"/>
      <c r="CJ115" s="863"/>
      <c r="CK115" s="914"/>
      <c r="CL115" s="808"/>
      <c r="CM115" s="802" t="s">
        <v>447</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410</v>
      </c>
      <c r="DH115" s="767"/>
      <c r="DI115" s="767"/>
      <c r="DJ115" s="767"/>
      <c r="DK115" s="768"/>
      <c r="DL115" s="769" t="s">
        <v>410</v>
      </c>
      <c r="DM115" s="767"/>
      <c r="DN115" s="767"/>
      <c r="DO115" s="767"/>
      <c r="DP115" s="768"/>
      <c r="DQ115" s="769" t="s">
        <v>174</v>
      </c>
      <c r="DR115" s="767"/>
      <c r="DS115" s="767"/>
      <c r="DT115" s="767"/>
      <c r="DU115" s="768"/>
      <c r="DV115" s="811" t="s">
        <v>174</v>
      </c>
      <c r="DW115" s="812"/>
      <c r="DX115" s="812"/>
      <c r="DY115" s="812"/>
      <c r="DZ115" s="813"/>
    </row>
    <row r="116" spans="1:130" s="224" customFormat="1" ht="26.25" customHeight="1" x14ac:dyDescent="0.15">
      <c r="A116" s="903"/>
      <c r="B116" s="904"/>
      <c r="C116" s="826" t="s">
        <v>448</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410</v>
      </c>
      <c r="AB116" s="767"/>
      <c r="AC116" s="767"/>
      <c r="AD116" s="767"/>
      <c r="AE116" s="768"/>
      <c r="AF116" s="769" t="s">
        <v>174</v>
      </c>
      <c r="AG116" s="767"/>
      <c r="AH116" s="767"/>
      <c r="AI116" s="767"/>
      <c r="AJ116" s="768"/>
      <c r="AK116" s="769" t="s">
        <v>174</v>
      </c>
      <c r="AL116" s="767"/>
      <c r="AM116" s="767"/>
      <c r="AN116" s="767"/>
      <c r="AO116" s="768"/>
      <c r="AP116" s="811" t="s">
        <v>174</v>
      </c>
      <c r="AQ116" s="812"/>
      <c r="AR116" s="812"/>
      <c r="AS116" s="812"/>
      <c r="AT116" s="813"/>
      <c r="AU116" s="919"/>
      <c r="AV116" s="920"/>
      <c r="AW116" s="920"/>
      <c r="AX116" s="920"/>
      <c r="AY116" s="920"/>
      <c r="AZ116" s="896" t="s">
        <v>449</v>
      </c>
      <c r="BA116" s="897"/>
      <c r="BB116" s="897"/>
      <c r="BC116" s="897"/>
      <c r="BD116" s="897"/>
      <c r="BE116" s="897"/>
      <c r="BF116" s="897"/>
      <c r="BG116" s="897"/>
      <c r="BH116" s="897"/>
      <c r="BI116" s="897"/>
      <c r="BJ116" s="897"/>
      <c r="BK116" s="897"/>
      <c r="BL116" s="897"/>
      <c r="BM116" s="897"/>
      <c r="BN116" s="897"/>
      <c r="BO116" s="897"/>
      <c r="BP116" s="898"/>
      <c r="BQ116" s="803" t="s">
        <v>174</v>
      </c>
      <c r="BR116" s="804"/>
      <c r="BS116" s="804"/>
      <c r="BT116" s="804"/>
      <c r="BU116" s="804"/>
      <c r="BV116" s="804" t="s">
        <v>174</v>
      </c>
      <c r="BW116" s="804"/>
      <c r="BX116" s="804"/>
      <c r="BY116" s="804"/>
      <c r="BZ116" s="804"/>
      <c r="CA116" s="804" t="s">
        <v>174</v>
      </c>
      <c r="CB116" s="804"/>
      <c r="CC116" s="804"/>
      <c r="CD116" s="804"/>
      <c r="CE116" s="804"/>
      <c r="CF116" s="862" t="s">
        <v>410</v>
      </c>
      <c r="CG116" s="863"/>
      <c r="CH116" s="863"/>
      <c r="CI116" s="863"/>
      <c r="CJ116" s="863"/>
      <c r="CK116" s="914"/>
      <c r="CL116" s="808"/>
      <c r="CM116" s="802" t="s">
        <v>450</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174</v>
      </c>
      <c r="DH116" s="767"/>
      <c r="DI116" s="767"/>
      <c r="DJ116" s="767"/>
      <c r="DK116" s="768"/>
      <c r="DL116" s="769" t="s">
        <v>174</v>
      </c>
      <c r="DM116" s="767"/>
      <c r="DN116" s="767"/>
      <c r="DO116" s="767"/>
      <c r="DP116" s="768"/>
      <c r="DQ116" s="769" t="s">
        <v>174</v>
      </c>
      <c r="DR116" s="767"/>
      <c r="DS116" s="767"/>
      <c r="DT116" s="767"/>
      <c r="DU116" s="768"/>
      <c r="DV116" s="811" t="s">
        <v>174</v>
      </c>
      <c r="DW116" s="812"/>
      <c r="DX116" s="812"/>
      <c r="DY116" s="812"/>
      <c r="DZ116" s="813"/>
    </row>
    <row r="117" spans="1:130" s="224" customFormat="1" ht="26.25" customHeight="1" x14ac:dyDescent="0.15">
      <c r="A117" s="882" t="s">
        <v>186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451</v>
      </c>
      <c r="Z117" s="884"/>
      <c r="AA117" s="889">
        <v>1760634</v>
      </c>
      <c r="AB117" s="890"/>
      <c r="AC117" s="890"/>
      <c r="AD117" s="890"/>
      <c r="AE117" s="891"/>
      <c r="AF117" s="892">
        <v>1773367</v>
      </c>
      <c r="AG117" s="890"/>
      <c r="AH117" s="890"/>
      <c r="AI117" s="890"/>
      <c r="AJ117" s="891"/>
      <c r="AK117" s="892">
        <v>1845450</v>
      </c>
      <c r="AL117" s="890"/>
      <c r="AM117" s="890"/>
      <c r="AN117" s="890"/>
      <c r="AO117" s="891"/>
      <c r="AP117" s="893"/>
      <c r="AQ117" s="894"/>
      <c r="AR117" s="894"/>
      <c r="AS117" s="894"/>
      <c r="AT117" s="895"/>
      <c r="AU117" s="919"/>
      <c r="AV117" s="920"/>
      <c r="AW117" s="920"/>
      <c r="AX117" s="920"/>
      <c r="AY117" s="920"/>
      <c r="AZ117" s="850" t="s">
        <v>452</v>
      </c>
      <c r="BA117" s="851"/>
      <c r="BB117" s="851"/>
      <c r="BC117" s="851"/>
      <c r="BD117" s="851"/>
      <c r="BE117" s="851"/>
      <c r="BF117" s="851"/>
      <c r="BG117" s="851"/>
      <c r="BH117" s="851"/>
      <c r="BI117" s="851"/>
      <c r="BJ117" s="851"/>
      <c r="BK117" s="851"/>
      <c r="BL117" s="851"/>
      <c r="BM117" s="851"/>
      <c r="BN117" s="851"/>
      <c r="BO117" s="851"/>
      <c r="BP117" s="852"/>
      <c r="BQ117" s="803" t="s">
        <v>410</v>
      </c>
      <c r="BR117" s="804"/>
      <c r="BS117" s="804"/>
      <c r="BT117" s="804"/>
      <c r="BU117" s="804"/>
      <c r="BV117" s="804" t="s">
        <v>410</v>
      </c>
      <c r="BW117" s="804"/>
      <c r="BX117" s="804"/>
      <c r="BY117" s="804"/>
      <c r="BZ117" s="804"/>
      <c r="CA117" s="804" t="s">
        <v>410</v>
      </c>
      <c r="CB117" s="804"/>
      <c r="CC117" s="804"/>
      <c r="CD117" s="804"/>
      <c r="CE117" s="804"/>
      <c r="CF117" s="862" t="s">
        <v>410</v>
      </c>
      <c r="CG117" s="863"/>
      <c r="CH117" s="863"/>
      <c r="CI117" s="863"/>
      <c r="CJ117" s="863"/>
      <c r="CK117" s="914"/>
      <c r="CL117" s="808"/>
      <c r="CM117" s="802" t="s">
        <v>453</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174</v>
      </c>
      <c r="DH117" s="767"/>
      <c r="DI117" s="767"/>
      <c r="DJ117" s="767"/>
      <c r="DK117" s="768"/>
      <c r="DL117" s="769" t="s">
        <v>174</v>
      </c>
      <c r="DM117" s="767"/>
      <c r="DN117" s="767"/>
      <c r="DO117" s="767"/>
      <c r="DP117" s="768"/>
      <c r="DQ117" s="769" t="s">
        <v>410</v>
      </c>
      <c r="DR117" s="767"/>
      <c r="DS117" s="767"/>
      <c r="DT117" s="767"/>
      <c r="DU117" s="768"/>
      <c r="DV117" s="811" t="s">
        <v>174</v>
      </c>
      <c r="DW117" s="812"/>
      <c r="DX117" s="812"/>
      <c r="DY117" s="812"/>
      <c r="DZ117" s="813"/>
    </row>
    <row r="118" spans="1:130" s="224" customFormat="1" ht="26.25" customHeight="1" x14ac:dyDescent="0.15">
      <c r="A118" s="882" t="s">
        <v>426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423</v>
      </c>
      <c r="AB118" s="883"/>
      <c r="AC118" s="883"/>
      <c r="AD118" s="883"/>
      <c r="AE118" s="884"/>
      <c r="AF118" s="885" t="s">
        <v>424</v>
      </c>
      <c r="AG118" s="883"/>
      <c r="AH118" s="883"/>
      <c r="AI118" s="883"/>
      <c r="AJ118" s="884"/>
      <c r="AK118" s="885" t="s">
        <v>307</v>
      </c>
      <c r="AL118" s="883"/>
      <c r="AM118" s="883"/>
      <c r="AN118" s="883"/>
      <c r="AO118" s="884"/>
      <c r="AP118" s="886" t="s">
        <v>425</v>
      </c>
      <c r="AQ118" s="887"/>
      <c r="AR118" s="887"/>
      <c r="AS118" s="887"/>
      <c r="AT118" s="888"/>
      <c r="AU118" s="919"/>
      <c r="AV118" s="920"/>
      <c r="AW118" s="920"/>
      <c r="AX118" s="920"/>
      <c r="AY118" s="920"/>
      <c r="AZ118" s="825" t="s">
        <v>454</v>
      </c>
      <c r="BA118" s="826"/>
      <c r="BB118" s="826"/>
      <c r="BC118" s="826"/>
      <c r="BD118" s="826"/>
      <c r="BE118" s="826"/>
      <c r="BF118" s="826"/>
      <c r="BG118" s="826"/>
      <c r="BH118" s="826"/>
      <c r="BI118" s="826"/>
      <c r="BJ118" s="826"/>
      <c r="BK118" s="826"/>
      <c r="BL118" s="826"/>
      <c r="BM118" s="826"/>
      <c r="BN118" s="826"/>
      <c r="BO118" s="826"/>
      <c r="BP118" s="827"/>
      <c r="BQ118" s="866" t="s">
        <v>410</v>
      </c>
      <c r="BR118" s="832"/>
      <c r="BS118" s="832"/>
      <c r="BT118" s="832"/>
      <c r="BU118" s="832"/>
      <c r="BV118" s="832" t="s">
        <v>174</v>
      </c>
      <c r="BW118" s="832"/>
      <c r="BX118" s="832"/>
      <c r="BY118" s="832"/>
      <c r="BZ118" s="832"/>
      <c r="CA118" s="832" t="s">
        <v>410</v>
      </c>
      <c r="CB118" s="832"/>
      <c r="CC118" s="832"/>
      <c r="CD118" s="832"/>
      <c r="CE118" s="832"/>
      <c r="CF118" s="862" t="s">
        <v>410</v>
      </c>
      <c r="CG118" s="863"/>
      <c r="CH118" s="863"/>
      <c r="CI118" s="863"/>
      <c r="CJ118" s="863"/>
      <c r="CK118" s="914"/>
      <c r="CL118" s="808"/>
      <c r="CM118" s="802" t="s">
        <v>455</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410</v>
      </c>
      <c r="DH118" s="767"/>
      <c r="DI118" s="767"/>
      <c r="DJ118" s="767"/>
      <c r="DK118" s="768"/>
      <c r="DL118" s="769" t="s">
        <v>410</v>
      </c>
      <c r="DM118" s="767"/>
      <c r="DN118" s="767"/>
      <c r="DO118" s="767"/>
      <c r="DP118" s="768"/>
      <c r="DQ118" s="769" t="s">
        <v>174</v>
      </c>
      <c r="DR118" s="767"/>
      <c r="DS118" s="767"/>
      <c r="DT118" s="767"/>
      <c r="DU118" s="768"/>
      <c r="DV118" s="811" t="s">
        <v>410</v>
      </c>
      <c r="DW118" s="812"/>
      <c r="DX118" s="812"/>
      <c r="DY118" s="812"/>
      <c r="DZ118" s="813"/>
    </row>
    <row r="119" spans="1:130" s="224" customFormat="1" ht="26.25" customHeight="1" x14ac:dyDescent="0.15">
      <c r="A119" s="805" t="s">
        <v>429</v>
      </c>
      <c r="B119" s="806"/>
      <c r="C119" s="847" t="s">
        <v>430</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410</v>
      </c>
      <c r="AB119" s="876"/>
      <c r="AC119" s="876"/>
      <c r="AD119" s="876"/>
      <c r="AE119" s="877"/>
      <c r="AF119" s="878" t="s">
        <v>410</v>
      </c>
      <c r="AG119" s="876"/>
      <c r="AH119" s="876"/>
      <c r="AI119" s="876"/>
      <c r="AJ119" s="877"/>
      <c r="AK119" s="878" t="s">
        <v>410</v>
      </c>
      <c r="AL119" s="876"/>
      <c r="AM119" s="876"/>
      <c r="AN119" s="876"/>
      <c r="AO119" s="877"/>
      <c r="AP119" s="879" t="s">
        <v>410</v>
      </c>
      <c r="AQ119" s="880"/>
      <c r="AR119" s="880"/>
      <c r="AS119" s="880"/>
      <c r="AT119" s="881"/>
      <c r="AU119" s="921"/>
      <c r="AV119" s="922"/>
      <c r="AW119" s="922"/>
      <c r="AX119" s="922"/>
      <c r="AY119" s="922"/>
      <c r="AZ119" s="247" t="s">
        <v>186</v>
      </c>
      <c r="BA119" s="247"/>
      <c r="BB119" s="247"/>
      <c r="BC119" s="247"/>
      <c r="BD119" s="247"/>
      <c r="BE119" s="247"/>
      <c r="BF119" s="247"/>
      <c r="BG119" s="247"/>
      <c r="BH119" s="247"/>
      <c r="BI119" s="247"/>
      <c r="BJ119" s="247"/>
      <c r="BK119" s="247"/>
      <c r="BL119" s="247"/>
      <c r="BM119" s="247"/>
      <c r="BN119" s="247"/>
      <c r="BO119" s="864" t="s">
        <v>456</v>
      </c>
      <c r="BP119" s="865"/>
      <c r="BQ119" s="866">
        <v>23621160</v>
      </c>
      <c r="BR119" s="832"/>
      <c r="BS119" s="832"/>
      <c r="BT119" s="832"/>
      <c r="BU119" s="832"/>
      <c r="BV119" s="832">
        <v>23062038</v>
      </c>
      <c r="BW119" s="832"/>
      <c r="BX119" s="832"/>
      <c r="BY119" s="832"/>
      <c r="BZ119" s="832"/>
      <c r="CA119" s="832">
        <v>22210299</v>
      </c>
      <c r="CB119" s="832"/>
      <c r="CC119" s="832"/>
      <c r="CD119" s="832"/>
      <c r="CE119" s="832"/>
      <c r="CF119" s="735"/>
      <c r="CG119" s="736"/>
      <c r="CH119" s="736"/>
      <c r="CI119" s="736"/>
      <c r="CJ119" s="821"/>
      <c r="CK119" s="915"/>
      <c r="CL119" s="810"/>
      <c r="CM119" s="825" t="s">
        <v>457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410</v>
      </c>
      <c r="DH119" s="751"/>
      <c r="DI119" s="751"/>
      <c r="DJ119" s="751"/>
      <c r="DK119" s="752"/>
      <c r="DL119" s="753" t="s">
        <v>174</v>
      </c>
      <c r="DM119" s="751"/>
      <c r="DN119" s="751"/>
      <c r="DO119" s="751"/>
      <c r="DP119" s="752"/>
      <c r="DQ119" s="753" t="s">
        <v>410</v>
      </c>
      <c r="DR119" s="751"/>
      <c r="DS119" s="751"/>
      <c r="DT119" s="751"/>
      <c r="DU119" s="752"/>
      <c r="DV119" s="835" t="s">
        <v>410</v>
      </c>
      <c r="DW119" s="836"/>
      <c r="DX119" s="836"/>
      <c r="DY119" s="836"/>
      <c r="DZ119" s="837"/>
    </row>
    <row r="120" spans="1:130" s="224" customFormat="1" ht="26.25" customHeight="1" x14ac:dyDescent="0.15">
      <c r="A120" s="807"/>
      <c r="B120" s="808"/>
      <c r="C120" s="802" t="s">
        <v>434</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410</v>
      </c>
      <c r="AB120" s="767"/>
      <c r="AC120" s="767"/>
      <c r="AD120" s="767"/>
      <c r="AE120" s="768"/>
      <c r="AF120" s="769" t="s">
        <v>174</v>
      </c>
      <c r="AG120" s="767"/>
      <c r="AH120" s="767"/>
      <c r="AI120" s="767"/>
      <c r="AJ120" s="768"/>
      <c r="AK120" s="769" t="s">
        <v>410</v>
      </c>
      <c r="AL120" s="767"/>
      <c r="AM120" s="767"/>
      <c r="AN120" s="767"/>
      <c r="AO120" s="768"/>
      <c r="AP120" s="811" t="s">
        <v>174</v>
      </c>
      <c r="AQ120" s="812"/>
      <c r="AR120" s="812"/>
      <c r="AS120" s="812"/>
      <c r="AT120" s="813"/>
      <c r="AU120" s="867" t="s">
        <v>458</v>
      </c>
      <c r="AV120" s="868"/>
      <c r="AW120" s="868"/>
      <c r="AX120" s="868"/>
      <c r="AY120" s="869"/>
      <c r="AZ120" s="847" t="s">
        <v>459</v>
      </c>
      <c r="BA120" s="795"/>
      <c r="BB120" s="795"/>
      <c r="BC120" s="795"/>
      <c r="BD120" s="795"/>
      <c r="BE120" s="795"/>
      <c r="BF120" s="795"/>
      <c r="BG120" s="795"/>
      <c r="BH120" s="795"/>
      <c r="BI120" s="795"/>
      <c r="BJ120" s="795"/>
      <c r="BK120" s="795"/>
      <c r="BL120" s="795"/>
      <c r="BM120" s="795"/>
      <c r="BN120" s="795"/>
      <c r="BO120" s="795"/>
      <c r="BP120" s="796"/>
      <c r="BQ120" s="848">
        <v>3974255</v>
      </c>
      <c r="BR120" s="829"/>
      <c r="BS120" s="829"/>
      <c r="BT120" s="829"/>
      <c r="BU120" s="829"/>
      <c r="BV120" s="829">
        <v>5084518</v>
      </c>
      <c r="BW120" s="829"/>
      <c r="BX120" s="829"/>
      <c r="BY120" s="829"/>
      <c r="BZ120" s="829"/>
      <c r="CA120" s="829">
        <v>5535730</v>
      </c>
      <c r="CB120" s="829"/>
      <c r="CC120" s="829"/>
      <c r="CD120" s="829"/>
      <c r="CE120" s="829"/>
      <c r="CF120" s="853">
        <v>53.5</v>
      </c>
      <c r="CG120" s="854"/>
      <c r="CH120" s="854"/>
      <c r="CI120" s="854"/>
      <c r="CJ120" s="854"/>
      <c r="CK120" s="855" t="s">
        <v>460</v>
      </c>
      <c r="CL120" s="839"/>
      <c r="CM120" s="839"/>
      <c r="CN120" s="839"/>
      <c r="CO120" s="840"/>
      <c r="CP120" s="859" t="s">
        <v>407</v>
      </c>
      <c r="CQ120" s="860"/>
      <c r="CR120" s="860"/>
      <c r="CS120" s="860"/>
      <c r="CT120" s="860"/>
      <c r="CU120" s="860"/>
      <c r="CV120" s="860"/>
      <c r="CW120" s="860"/>
      <c r="CX120" s="860"/>
      <c r="CY120" s="860"/>
      <c r="CZ120" s="860"/>
      <c r="DA120" s="860"/>
      <c r="DB120" s="860"/>
      <c r="DC120" s="860"/>
      <c r="DD120" s="860"/>
      <c r="DE120" s="860"/>
      <c r="DF120" s="861"/>
      <c r="DG120" s="848">
        <v>3401416</v>
      </c>
      <c r="DH120" s="829"/>
      <c r="DI120" s="829"/>
      <c r="DJ120" s="829"/>
      <c r="DK120" s="829"/>
      <c r="DL120" s="829">
        <v>3273804</v>
      </c>
      <c r="DM120" s="829"/>
      <c r="DN120" s="829"/>
      <c r="DO120" s="829"/>
      <c r="DP120" s="829"/>
      <c r="DQ120" s="829">
        <v>3174323</v>
      </c>
      <c r="DR120" s="829"/>
      <c r="DS120" s="829"/>
      <c r="DT120" s="829"/>
      <c r="DU120" s="829"/>
      <c r="DV120" s="830">
        <v>30.7</v>
      </c>
      <c r="DW120" s="830"/>
      <c r="DX120" s="830"/>
      <c r="DY120" s="830"/>
      <c r="DZ120" s="831"/>
    </row>
    <row r="121" spans="1:130" s="224" customFormat="1" ht="26.25" customHeight="1" x14ac:dyDescent="0.15">
      <c r="A121" s="807"/>
      <c r="B121" s="808"/>
      <c r="C121" s="850" t="s">
        <v>461</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410</v>
      </c>
      <c r="AB121" s="767"/>
      <c r="AC121" s="767"/>
      <c r="AD121" s="767"/>
      <c r="AE121" s="768"/>
      <c r="AF121" s="769" t="s">
        <v>174</v>
      </c>
      <c r="AG121" s="767"/>
      <c r="AH121" s="767"/>
      <c r="AI121" s="767"/>
      <c r="AJ121" s="768"/>
      <c r="AK121" s="769" t="s">
        <v>410</v>
      </c>
      <c r="AL121" s="767"/>
      <c r="AM121" s="767"/>
      <c r="AN121" s="767"/>
      <c r="AO121" s="768"/>
      <c r="AP121" s="811" t="s">
        <v>410</v>
      </c>
      <c r="AQ121" s="812"/>
      <c r="AR121" s="812"/>
      <c r="AS121" s="812"/>
      <c r="AT121" s="813"/>
      <c r="AU121" s="870"/>
      <c r="AV121" s="871"/>
      <c r="AW121" s="871"/>
      <c r="AX121" s="871"/>
      <c r="AY121" s="872"/>
      <c r="AZ121" s="802" t="s">
        <v>462</v>
      </c>
      <c r="BA121" s="739"/>
      <c r="BB121" s="739"/>
      <c r="BC121" s="739"/>
      <c r="BD121" s="739"/>
      <c r="BE121" s="739"/>
      <c r="BF121" s="739"/>
      <c r="BG121" s="739"/>
      <c r="BH121" s="739"/>
      <c r="BI121" s="739"/>
      <c r="BJ121" s="739"/>
      <c r="BK121" s="739"/>
      <c r="BL121" s="739"/>
      <c r="BM121" s="739"/>
      <c r="BN121" s="739"/>
      <c r="BO121" s="739"/>
      <c r="BP121" s="740"/>
      <c r="BQ121" s="803" t="s">
        <v>174</v>
      </c>
      <c r="BR121" s="804"/>
      <c r="BS121" s="804"/>
      <c r="BT121" s="804"/>
      <c r="BU121" s="804"/>
      <c r="BV121" s="804" t="s">
        <v>410</v>
      </c>
      <c r="BW121" s="804"/>
      <c r="BX121" s="804"/>
      <c r="BY121" s="804"/>
      <c r="BZ121" s="804"/>
      <c r="CA121" s="804" t="s">
        <v>410</v>
      </c>
      <c r="CB121" s="804"/>
      <c r="CC121" s="804"/>
      <c r="CD121" s="804"/>
      <c r="CE121" s="804"/>
      <c r="CF121" s="862" t="s">
        <v>410</v>
      </c>
      <c r="CG121" s="863"/>
      <c r="CH121" s="863"/>
      <c r="CI121" s="863"/>
      <c r="CJ121" s="863"/>
      <c r="CK121" s="856"/>
      <c r="CL121" s="842"/>
      <c r="CM121" s="842"/>
      <c r="CN121" s="842"/>
      <c r="CO121" s="843"/>
      <c r="CP121" s="822" t="s">
        <v>463</v>
      </c>
      <c r="CQ121" s="823"/>
      <c r="CR121" s="823"/>
      <c r="CS121" s="823"/>
      <c r="CT121" s="823"/>
      <c r="CU121" s="823"/>
      <c r="CV121" s="823"/>
      <c r="CW121" s="823"/>
      <c r="CX121" s="823"/>
      <c r="CY121" s="823"/>
      <c r="CZ121" s="823"/>
      <c r="DA121" s="823"/>
      <c r="DB121" s="823"/>
      <c r="DC121" s="823"/>
      <c r="DD121" s="823"/>
      <c r="DE121" s="823"/>
      <c r="DF121" s="824"/>
      <c r="DG121" s="803">
        <v>269254</v>
      </c>
      <c r="DH121" s="804"/>
      <c r="DI121" s="804"/>
      <c r="DJ121" s="804"/>
      <c r="DK121" s="804"/>
      <c r="DL121" s="804">
        <v>292394</v>
      </c>
      <c r="DM121" s="804"/>
      <c r="DN121" s="804"/>
      <c r="DO121" s="804"/>
      <c r="DP121" s="804"/>
      <c r="DQ121" s="804">
        <v>327830</v>
      </c>
      <c r="DR121" s="804"/>
      <c r="DS121" s="804"/>
      <c r="DT121" s="804"/>
      <c r="DU121" s="804"/>
      <c r="DV121" s="781">
        <v>3.2</v>
      </c>
      <c r="DW121" s="781"/>
      <c r="DX121" s="781"/>
      <c r="DY121" s="781"/>
      <c r="DZ121" s="782"/>
    </row>
    <row r="122" spans="1:130" s="224" customFormat="1" ht="26.25" customHeight="1" x14ac:dyDescent="0.15">
      <c r="A122" s="807"/>
      <c r="B122" s="808"/>
      <c r="C122" s="802" t="s">
        <v>444</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174</v>
      </c>
      <c r="AB122" s="767"/>
      <c r="AC122" s="767"/>
      <c r="AD122" s="767"/>
      <c r="AE122" s="768"/>
      <c r="AF122" s="769" t="s">
        <v>410</v>
      </c>
      <c r="AG122" s="767"/>
      <c r="AH122" s="767"/>
      <c r="AI122" s="767"/>
      <c r="AJ122" s="768"/>
      <c r="AK122" s="769" t="s">
        <v>410</v>
      </c>
      <c r="AL122" s="767"/>
      <c r="AM122" s="767"/>
      <c r="AN122" s="767"/>
      <c r="AO122" s="768"/>
      <c r="AP122" s="811" t="s">
        <v>410</v>
      </c>
      <c r="AQ122" s="812"/>
      <c r="AR122" s="812"/>
      <c r="AS122" s="812"/>
      <c r="AT122" s="813"/>
      <c r="AU122" s="870"/>
      <c r="AV122" s="871"/>
      <c r="AW122" s="871"/>
      <c r="AX122" s="871"/>
      <c r="AY122" s="872"/>
      <c r="AZ122" s="825" t="s">
        <v>464</v>
      </c>
      <c r="BA122" s="826"/>
      <c r="BB122" s="826"/>
      <c r="BC122" s="826"/>
      <c r="BD122" s="826"/>
      <c r="BE122" s="826"/>
      <c r="BF122" s="826"/>
      <c r="BG122" s="826"/>
      <c r="BH122" s="826"/>
      <c r="BI122" s="826"/>
      <c r="BJ122" s="826"/>
      <c r="BK122" s="826"/>
      <c r="BL122" s="826"/>
      <c r="BM122" s="826"/>
      <c r="BN122" s="826"/>
      <c r="BO122" s="826"/>
      <c r="BP122" s="827"/>
      <c r="BQ122" s="866">
        <v>14017407</v>
      </c>
      <c r="BR122" s="832"/>
      <c r="BS122" s="832"/>
      <c r="BT122" s="832"/>
      <c r="BU122" s="832"/>
      <c r="BV122" s="832">
        <v>13712893</v>
      </c>
      <c r="BW122" s="832"/>
      <c r="BX122" s="832"/>
      <c r="BY122" s="832"/>
      <c r="BZ122" s="832"/>
      <c r="CA122" s="832">
        <v>13114779</v>
      </c>
      <c r="CB122" s="832"/>
      <c r="CC122" s="832"/>
      <c r="CD122" s="832"/>
      <c r="CE122" s="832"/>
      <c r="CF122" s="833">
        <v>126.8</v>
      </c>
      <c r="CG122" s="834"/>
      <c r="CH122" s="834"/>
      <c r="CI122" s="834"/>
      <c r="CJ122" s="834"/>
      <c r="CK122" s="856"/>
      <c r="CL122" s="842"/>
      <c r="CM122" s="842"/>
      <c r="CN122" s="842"/>
      <c r="CO122" s="843"/>
      <c r="CP122" s="822" t="s">
        <v>404</v>
      </c>
      <c r="CQ122" s="823"/>
      <c r="CR122" s="823"/>
      <c r="CS122" s="823"/>
      <c r="CT122" s="823"/>
      <c r="CU122" s="823"/>
      <c r="CV122" s="823"/>
      <c r="CW122" s="823"/>
      <c r="CX122" s="823"/>
      <c r="CY122" s="823"/>
      <c r="CZ122" s="823"/>
      <c r="DA122" s="823"/>
      <c r="DB122" s="823"/>
      <c r="DC122" s="823"/>
      <c r="DD122" s="823"/>
      <c r="DE122" s="823"/>
      <c r="DF122" s="824"/>
      <c r="DG122" s="803" t="s">
        <v>174</v>
      </c>
      <c r="DH122" s="804"/>
      <c r="DI122" s="804"/>
      <c r="DJ122" s="804"/>
      <c r="DK122" s="804"/>
      <c r="DL122" s="804" t="s">
        <v>174</v>
      </c>
      <c r="DM122" s="804"/>
      <c r="DN122" s="804"/>
      <c r="DO122" s="804"/>
      <c r="DP122" s="804"/>
      <c r="DQ122" s="804" t="s">
        <v>174</v>
      </c>
      <c r="DR122" s="804"/>
      <c r="DS122" s="804"/>
      <c r="DT122" s="804"/>
      <c r="DU122" s="804"/>
      <c r="DV122" s="781" t="s">
        <v>410</v>
      </c>
      <c r="DW122" s="781"/>
      <c r="DX122" s="781"/>
      <c r="DY122" s="781"/>
      <c r="DZ122" s="782"/>
    </row>
    <row r="123" spans="1:130" s="224" customFormat="1" ht="26.25" customHeight="1" x14ac:dyDescent="0.15">
      <c r="A123" s="807"/>
      <c r="B123" s="808"/>
      <c r="C123" s="802" t="s">
        <v>450</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410</v>
      </c>
      <c r="AB123" s="767"/>
      <c r="AC123" s="767"/>
      <c r="AD123" s="767"/>
      <c r="AE123" s="768"/>
      <c r="AF123" s="769" t="s">
        <v>174</v>
      </c>
      <c r="AG123" s="767"/>
      <c r="AH123" s="767"/>
      <c r="AI123" s="767"/>
      <c r="AJ123" s="768"/>
      <c r="AK123" s="769" t="s">
        <v>174</v>
      </c>
      <c r="AL123" s="767"/>
      <c r="AM123" s="767"/>
      <c r="AN123" s="767"/>
      <c r="AO123" s="768"/>
      <c r="AP123" s="811" t="s">
        <v>174</v>
      </c>
      <c r="AQ123" s="812"/>
      <c r="AR123" s="812"/>
      <c r="AS123" s="812"/>
      <c r="AT123" s="813"/>
      <c r="AU123" s="873"/>
      <c r="AV123" s="874"/>
      <c r="AW123" s="874"/>
      <c r="AX123" s="874"/>
      <c r="AY123" s="874"/>
      <c r="AZ123" s="247" t="s">
        <v>186</v>
      </c>
      <c r="BA123" s="247"/>
      <c r="BB123" s="247"/>
      <c r="BC123" s="247"/>
      <c r="BD123" s="247"/>
      <c r="BE123" s="247"/>
      <c r="BF123" s="247"/>
      <c r="BG123" s="247"/>
      <c r="BH123" s="247"/>
      <c r="BI123" s="247"/>
      <c r="BJ123" s="247"/>
      <c r="BK123" s="247"/>
      <c r="BL123" s="247"/>
      <c r="BM123" s="247"/>
      <c r="BN123" s="247"/>
      <c r="BO123" s="864" t="s">
        <v>465</v>
      </c>
      <c r="BP123" s="865"/>
      <c r="BQ123" s="819">
        <v>17991662</v>
      </c>
      <c r="BR123" s="820"/>
      <c r="BS123" s="820"/>
      <c r="BT123" s="820"/>
      <c r="BU123" s="820"/>
      <c r="BV123" s="820">
        <v>18797411</v>
      </c>
      <c r="BW123" s="820"/>
      <c r="BX123" s="820"/>
      <c r="BY123" s="820"/>
      <c r="BZ123" s="820"/>
      <c r="CA123" s="820">
        <v>18650509</v>
      </c>
      <c r="CB123" s="820"/>
      <c r="CC123" s="820"/>
      <c r="CD123" s="820"/>
      <c r="CE123" s="820"/>
      <c r="CF123" s="735"/>
      <c r="CG123" s="736"/>
      <c r="CH123" s="736"/>
      <c r="CI123" s="736"/>
      <c r="CJ123" s="821"/>
      <c r="CK123" s="856"/>
      <c r="CL123" s="842"/>
      <c r="CM123" s="842"/>
      <c r="CN123" s="842"/>
      <c r="CO123" s="843"/>
      <c r="CP123" s="822" t="s">
        <v>466</v>
      </c>
      <c r="CQ123" s="823"/>
      <c r="CR123" s="823"/>
      <c r="CS123" s="823"/>
      <c r="CT123" s="823"/>
      <c r="CU123" s="823"/>
      <c r="CV123" s="823"/>
      <c r="CW123" s="823"/>
      <c r="CX123" s="823"/>
      <c r="CY123" s="823"/>
      <c r="CZ123" s="823"/>
      <c r="DA123" s="823"/>
      <c r="DB123" s="823"/>
      <c r="DC123" s="823"/>
      <c r="DD123" s="823"/>
      <c r="DE123" s="823"/>
      <c r="DF123" s="824"/>
      <c r="DG123" s="766" t="s">
        <v>174</v>
      </c>
      <c r="DH123" s="767"/>
      <c r="DI123" s="767"/>
      <c r="DJ123" s="767"/>
      <c r="DK123" s="768"/>
      <c r="DL123" s="769" t="s">
        <v>174</v>
      </c>
      <c r="DM123" s="767"/>
      <c r="DN123" s="767"/>
      <c r="DO123" s="767"/>
      <c r="DP123" s="768"/>
      <c r="DQ123" s="769" t="s">
        <v>174</v>
      </c>
      <c r="DR123" s="767"/>
      <c r="DS123" s="767"/>
      <c r="DT123" s="767"/>
      <c r="DU123" s="768"/>
      <c r="DV123" s="811" t="s">
        <v>410</v>
      </c>
      <c r="DW123" s="812"/>
      <c r="DX123" s="812"/>
      <c r="DY123" s="812"/>
      <c r="DZ123" s="813"/>
    </row>
    <row r="124" spans="1:130" s="224" customFormat="1" ht="26.25" customHeight="1" thickBot="1" x14ac:dyDescent="0.2">
      <c r="A124" s="807"/>
      <c r="B124" s="808"/>
      <c r="C124" s="802" t="s">
        <v>453</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410</v>
      </c>
      <c r="AB124" s="767"/>
      <c r="AC124" s="767"/>
      <c r="AD124" s="767"/>
      <c r="AE124" s="768"/>
      <c r="AF124" s="769" t="s">
        <v>174</v>
      </c>
      <c r="AG124" s="767"/>
      <c r="AH124" s="767"/>
      <c r="AI124" s="767"/>
      <c r="AJ124" s="768"/>
      <c r="AK124" s="769" t="s">
        <v>410</v>
      </c>
      <c r="AL124" s="767"/>
      <c r="AM124" s="767"/>
      <c r="AN124" s="767"/>
      <c r="AO124" s="768"/>
      <c r="AP124" s="811" t="s">
        <v>174</v>
      </c>
      <c r="AQ124" s="812"/>
      <c r="AR124" s="812"/>
      <c r="AS124" s="812"/>
      <c r="AT124" s="813"/>
      <c r="AU124" s="814" t="s">
        <v>467</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57.3</v>
      </c>
      <c r="BR124" s="818"/>
      <c r="BS124" s="818"/>
      <c r="BT124" s="818"/>
      <c r="BU124" s="818"/>
      <c r="BV124" s="818">
        <v>40.4</v>
      </c>
      <c r="BW124" s="818"/>
      <c r="BX124" s="818"/>
      <c r="BY124" s="818"/>
      <c r="BZ124" s="818"/>
      <c r="CA124" s="818">
        <v>34.4</v>
      </c>
      <c r="CB124" s="818"/>
      <c r="CC124" s="818"/>
      <c r="CD124" s="818"/>
      <c r="CE124" s="818"/>
      <c r="CF124" s="713"/>
      <c r="CG124" s="714"/>
      <c r="CH124" s="714"/>
      <c r="CI124" s="714"/>
      <c r="CJ124" s="849"/>
      <c r="CK124" s="857"/>
      <c r="CL124" s="857"/>
      <c r="CM124" s="857"/>
      <c r="CN124" s="857"/>
      <c r="CO124" s="858"/>
      <c r="CP124" s="822" t="s">
        <v>468</v>
      </c>
      <c r="CQ124" s="823"/>
      <c r="CR124" s="823"/>
      <c r="CS124" s="823"/>
      <c r="CT124" s="823"/>
      <c r="CU124" s="823"/>
      <c r="CV124" s="823"/>
      <c r="CW124" s="823"/>
      <c r="CX124" s="823"/>
      <c r="CY124" s="823"/>
      <c r="CZ124" s="823"/>
      <c r="DA124" s="823"/>
      <c r="DB124" s="823"/>
      <c r="DC124" s="823"/>
      <c r="DD124" s="823"/>
      <c r="DE124" s="823"/>
      <c r="DF124" s="824"/>
      <c r="DG124" s="750" t="s">
        <v>174</v>
      </c>
      <c r="DH124" s="751"/>
      <c r="DI124" s="751"/>
      <c r="DJ124" s="751"/>
      <c r="DK124" s="752"/>
      <c r="DL124" s="753" t="s">
        <v>174</v>
      </c>
      <c r="DM124" s="751"/>
      <c r="DN124" s="751"/>
      <c r="DO124" s="751"/>
      <c r="DP124" s="752"/>
      <c r="DQ124" s="753" t="s">
        <v>174</v>
      </c>
      <c r="DR124" s="751"/>
      <c r="DS124" s="751"/>
      <c r="DT124" s="751"/>
      <c r="DU124" s="752"/>
      <c r="DV124" s="835" t="s">
        <v>174</v>
      </c>
      <c r="DW124" s="836"/>
      <c r="DX124" s="836"/>
      <c r="DY124" s="836"/>
      <c r="DZ124" s="837"/>
    </row>
    <row r="125" spans="1:130" s="224" customFormat="1" ht="26.25" customHeight="1" x14ac:dyDescent="0.15">
      <c r="A125" s="807"/>
      <c r="B125" s="808"/>
      <c r="C125" s="802" t="s">
        <v>455</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174</v>
      </c>
      <c r="AB125" s="767"/>
      <c r="AC125" s="767"/>
      <c r="AD125" s="767"/>
      <c r="AE125" s="768"/>
      <c r="AF125" s="769" t="s">
        <v>174</v>
      </c>
      <c r="AG125" s="767"/>
      <c r="AH125" s="767"/>
      <c r="AI125" s="767"/>
      <c r="AJ125" s="768"/>
      <c r="AK125" s="769" t="s">
        <v>174</v>
      </c>
      <c r="AL125" s="767"/>
      <c r="AM125" s="767"/>
      <c r="AN125" s="767"/>
      <c r="AO125" s="768"/>
      <c r="AP125" s="811" t="s">
        <v>174</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469</v>
      </c>
      <c r="CL125" s="839"/>
      <c r="CM125" s="839"/>
      <c r="CN125" s="839"/>
      <c r="CO125" s="840"/>
      <c r="CP125" s="847" t="s">
        <v>470</v>
      </c>
      <c r="CQ125" s="795"/>
      <c r="CR125" s="795"/>
      <c r="CS125" s="795"/>
      <c r="CT125" s="795"/>
      <c r="CU125" s="795"/>
      <c r="CV125" s="795"/>
      <c r="CW125" s="795"/>
      <c r="CX125" s="795"/>
      <c r="CY125" s="795"/>
      <c r="CZ125" s="795"/>
      <c r="DA125" s="795"/>
      <c r="DB125" s="795"/>
      <c r="DC125" s="795"/>
      <c r="DD125" s="795"/>
      <c r="DE125" s="795"/>
      <c r="DF125" s="796"/>
      <c r="DG125" s="848" t="s">
        <v>174</v>
      </c>
      <c r="DH125" s="829"/>
      <c r="DI125" s="829"/>
      <c r="DJ125" s="829"/>
      <c r="DK125" s="829"/>
      <c r="DL125" s="829" t="s">
        <v>174</v>
      </c>
      <c r="DM125" s="829"/>
      <c r="DN125" s="829"/>
      <c r="DO125" s="829"/>
      <c r="DP125" s="829"/>
      <c r="DQ125" s="829" t="s">
        <v>174</v>
      </c>
      <c r="DR125" s="829"/>
      <c r="DS125" s="829"/>
      <c r="DT125" s="829"/>
      <c r="DU125" s="829"/>
      <c r="DV125" s="830" t="s">
        <v>174</v>
      </c>
      <c r="DW125" s="830"/>
      <c r="DX125" s="830"/>
      <c r="DY125" s="830"/>
      <c r="DZ125" s="831"/>
    </row>
    <row r="126" spans="1:130" s="224" customFormat="1" ht="26.25" customHeight="1" thickBot="1" x14ac:dyDescent="0.2">
      <c r="A126" s="807"/>
      <c r="B126" s="808"/>
      <c r="C126" s="802" t="s">
        <v>457</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174</v>
      </c>
      <c r="AB126" s="767"/>
      <c r="AC126" s="767"/>
      <c r="AD126" s="767"/>
      <c r="AE126" s="768"/>
      <c r="AF126" s="769" t="s">
        <v>174</v>
      </c>
      <c r="AG126" s="767"/>
      <c r="AH126" s="767"/>
      <c r="AI126" s="767"/>
      <c r="AJ126" s="768"/>
      <c r="AK126" s="769" t="s">
        <v>174</v>
      </c>
      <c r="AL126" s="767"/>
      <c r="AM126" s="767"/>
      <c r="AN126" s="767"/>
      <c r="AO126" s="768"/>
      <c r="AP126" s="811" t="s">
        <v>174</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471</v>
      </c>
      <c r="CQ126" s="739"/>
      <c r="CR126" s="739"/>
      <c r="CS126" s="739"/>
      <c r="CT126" s="739"/>
      <c r="CU126" s="739"/>
      <c r="CV126" s="739"/>
      <c r="CW126" s="739"/>
      <c r="CX126" s="739"/>
      <c r="CY126" s="739"/>
      <c r="CZ126" s="739"/>
      <c r="DA126" s="739"/>
      <c r="DB126" s="739"/>
      <c r="DC126" s="739"/>
      <c r="DD126" s="739"/>
      <c r="DE126" s="739"/>
      <c r="DF126" s="740"/>
      <c r="DG126" s="803" t="s">
        <v>174</v>
      </c>
      <c r="DH126" s="804"/>
      <c r="DI126" s="804"/>
      <c r="DJ126" s="804"/>
      <c r="DK126" s="804"/>
      <c r="DL126" s="804" t="s">
        <v>174</v>
      </c>
      <c r="DM126" s="804"/>
      <c r="DN126" s="804"/>
      <c r="DO126" s="804"/>
      <c r="DP126" s="804"/>
      <c r="DQ126" s="804" t="s">
        <v>174</v>
      </c>
      <c r="DR126" s="804"/>
      <c r="DS126" s="804"/>
      <c r="DT126" s="804"/>
      <c r="DU126" s="804"/>
      <c r="DV126" s="781" t="s">
        <v>174</v>
      </c>
      <c r="DW126" s="781"/>
      <c r="DX126" s="781"/>
      <c r="DY126" s="781"/>
      <c r="DZ126" s="782"/>
    </row>
    <row r="127" spans="1:130" s="224" customFormat="1" ht="26.25" customHeight="1" x14ac:dyDescent="0.15">
      <c r="A127" s="809"/>
      <c r="B127" s="810"/>
      <c r="C127" s="825" t="s">
        <v>472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174</v>
      </c>
      <c r="AB127" s="767"/>
      <c r="AC127" s="767"/>
      <c r="AD127" s="767"/>
      <c r="AE127" s="768"/>
      <c r="AF127" s="769" t="s">
        <v>174</v>
      </c>
      <c r="AG127" s="767"/>
      <c r="AH127" s="767"/>
      <c r="AI127" s="767"/>
      <c r="AJ127" s="768"/>
      <c r="AK127" s="769" t="s">
        <v>174</v>
      </c>
      <c r="AL127" s="767"/>
      <c r="AM127" s="767"/>
      <c r="AN127" s="767"/>
      <c r="AO127" s="768"/>
      <c r="AP127" s="811" t="s">
        <v>174</v>
      </c>
      <c r="AQ127" s="812"/>
      <c r="AR127" s="812"/>
      <c r="AS127" s="812"/>
      <c r="AT127" s="813"/>
      <c r="AU127" s="226"/>
      <c r="AV127" s="226"/>
      <c r="AW127" s="226"/>
      <c r="AX127" s="828" t="s">
        <v>473</v>
      </c>
      <c r="AY127" s="799"/>
      <c r="AZ127" s="799"/>
      <c r="BA127" s="799"/>
      <c r="BB127" s="799"/>
      <c r="BC127" s="799"/>
      <c r="BD127" s="799"/>
      <c r="BE127" s="800"/>
      <c r="BF127" s="798" t="s">
        <v>474</v>
      </c>
      <c r="BG127" s="799"/>
      <c r="BH127" s="799"/>
      <c r="BI127" s="799"/>
      <c r="BJ127" s="799"/>
      <c r="BK127" s="799"/>
      <c r="BL127" s="800"/>
      <c r="BM127" s="798" t="s">
        <v>475</v>
      </c>
      <c r="BN127" s="799"/>
      <c r="BO127" s="799"/>
      <c r="BP127" s="799"/>
      <c r="BQ127" s="799"/>
      <c r="BR127" s="799"/>
      <c r="BS127" s="800"/>
      <c r="BT127" s="798" t="s">
        <v>476</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477</v>
      </c>
      <c r="CQ127" s="739"/>
      <c r="CR127" s="739"/>
      <c r="CS127" s="739"/>
      <c r="CT127" s="739"/>
      <c r="CU127" s="739"/>
      <c r="CV127" s="739"/>
      <c r="CW127" s="739"/>
      <c r="CX127" s="739"/>
      <c r="CY127" s="739"/>
      <c r="CZ127" s="739"/>
      <c r="DA127" s="739"/>
      <c r="DB127" s="739"/>
      <c r="DC127" s="739"/>
      <c r="DD127" s="739"/>
      <c r="DE127" s="739"/>
      <c r="DF127" s="740"/>
      <c r="DG127" s="803" t="s">
        <v>174</v>
      </c>
      <c r="DH127" s="804"/>
      <c r="DI127" s="804"/>
      <c r="DJ127" s="804"/>
      <c r="DK127" s="804"/>
      <c r="DL127" s="804" t="s">
        <v>174</v>
      </c>
      <c r="DM127" s="804"/>
      <c r="DN127" s="804"/>
      <c r="DO127" s="804"/>
      <c r="DP127" s="804"/>
      <c r="DQ127" s="804" t="s">
        <v>174</v>
      </c>
      <c r="DR127" s="804"/>
      <c r="DS127" s="804"/>
      <c r="DT127" s="804"/>
      <c r="DU127" s="804"/>
      <c r="DV127" s="781" t="s">
        <v>174</v>
      </c>
      <c r="DW127" s="781"/>
      <c r="DX127" s="781"/>
      <c r="DY127" s="781"/>
      <c r="DZ127" s="782"/>
    </row>
    <row r="128" spans="1:130" s="224" customFormat="1" ht="26.25" customHeight="1" thickBot="1" x14ac:dyDescent="0.2">
      <c r="A128" s="783" t="s">
        <v>478</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479</v>
      </c>
      <c r="X128" s="785"/>
      <c r="Y128" s="785"/>
      <c r="Z128" s="786"/>
      <c r="AA128" s="787" t="s">
        <v>174</v>
      </c>
      <c r="AB128" s="788"/>
      <c r="AC128" s="788"/>
      <c r="AD128" s="788"/>
      <c r="AE128" s="789"/>
      <c r="AF128" s="790" t="s">
        <v>174</v>
      </c>
      <c r="AG128" s="788"/>
      <c r="AH128" s="788"/>
      <c r="AI128" s="788"/>
      <c r="AJ128" s="789"/>
      <c r="AK128" s="790" t="s">
        <v>174</v>
      </c>
      <c r="AL128" s="788"/>
      <c r="AM128" s="788"/>
      <c r="AN128" s="788"/>
      <c r="AO128" s="789"/>
      <c r="AP128" s="791"/>
      <c r="AQ128" s="792"/>
      <c r="AR128" s="792"/>
      <c r="AS128" s="792"/>
      <c r="AT128" s="793"/>
      <c r="AU128" s="226"/>
      <c r="AV128" s="226"/>
      <c r="AW128" s="226"/>
      <c r="AX128" s="794" t="s">
        <v>480</v>
      </c>
      <c r="AY128" s="795"/>
      <c r="AZ128" s="795"/>
      <c r="BA128" s="795"/>
      <c r="BB128" s="795"/>
      <c r="BC128" s="795"/>
      <c r="BD128" s="795"/>
      <c r="BE128" s="796"/>
      <c r="BF128" s="773" t="s">
        <v>174</v>
      </c>
      <c r="BG128" s="774"/>
      <c r="BH128" s="774"/>
      <c r="BI128" s="774"/>
      <c r="BJ128" s="774"/>
      <c r="BK128" s="774"/>
      <c r="BL128" s="797"/>
      <c r="BM128" s="773">
        <v>13.11</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481</v>
      </c>
      <c r="CQ128" s="717"/>
      <c r="CR128" s="717"/>
      <c r="CS128" s="717"/>
      <c r="CT128" s="717"/>
      <c r="CU128" s="717"/>
      <c r="CV128" s="717"/>
      <c r="CW128" s="717"/>
      <c r="CX128" s="717"/>
      <c r="CY128" s="717"/>
      <c r="CZ128" s="717"/>
      <c r="DA128" s="717"/>
      <c r="DB128" s="717"/>
      <c r="DC128" s="717"/>
      <c r="DD128" s="717"/>
      <c r="DE128" s="717"/>
      <c r="DF128" s="718"/>
      <c r="DG128" s="777" t="s">
        <v>174</v>
      </c>
      <c r="DH128" s="778"/>
      <c r="DI128" s="778"/>
      <c r="DJ128" s="778"/>
      <c r="DK128" s="778"/>
      <c r="DL128" s="778" t="s">
        <v>174</v>
      </c>
      <c r="DM128" s="778"/>
      <c r="DN128" s="778"/>
      <c r="DO128" s="778"/>
      <c r="DP128" s="778"/>
      <c r="DQ128" s="778" t="s">
        <v>174</v>
      </c>
      <c r="DR128" s="778"/>
      <c r="DS128" s="778"/>
      <c r="DT128" s="778"/>
      <c r="DU128" s="778"/>
      <c r="DV128" s="779" t="s">
        <v>174</v>
      </c>
      <c r="DW128" s="779"/>
      <c r="DX128" s="779"/>
      <c r="DY128" s="779"/>
      <c r="DZ128" s="780"/>
    </row>
    <row r="129" spans="1:131" s="224" customFormat="1" ht="26.25" customHeight="1" x14ac:dyDescent="0.15">
      <c r="A129" s="761" t="s">
        <v>108</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482</v>
      </c>
      <c r="X129" s="764"/>
      <c r="Y129" s="764"/>
      <c r="Z129" s="765"/>
      <c r="AA129" s="766">
        <v>10967465</v>
      </c>
      <c r="AB129" s="767"/>
      <c r="AC129" s="767"/>
      <c r="AD129" s="767"/>
      <c r="AE129" s="768"/>
      <c r="AF129" s="769">
        <v>11697509</v>
      </c>
      <c r="AG129" s="767"/>
      <c r="AH129" s="767"/>
      <c r="AI129" s="767"/>
      <c r="AJ129" s="768"/>
      <c r="AK129" s="769">
        <v>11507546</v>
      </c>
      <c r="AL129" s="767"/>
      <c r="AM129" s="767"/>
      <c r="AN129" s="767"/>
      <c r="AO129" s="768"/>
      <c r="AP129" s="770"/>
      <c r="AQ129" s="771"/>
      <c r="AR129" s="771"/>
      <c r="AS129" s="771"/>
      <c r="AT129" s="772"/>
      <c r="AU129" s="227"/>
      <c r="AV129" s="227"/>
      <c r="AW129" s="227"/>
      <c r="AX129" s="738" t="s">
        <v>483</v>
      </c>
      <c r="AY129" s="739"/>
      <c r="AZ129" s="739"/>
      <c r="BA129" s="739"/>
      <c r="BB129" s="739"/>
      <c r="BC129" s="739"/>
      <c r="BD129" s="739"/>
      <c r="BE129" s="740"/>
      <c r="BF129" s="757" t="s">
        <v>174</v>
      </c>
      <c r="BG129" s="758"/>
      <c r="BH129" s="758"/>
      <c r="BI129" s="758"/>
      <c r="BJ129" s="758"/>
      <c r="BK129" s="758"/>
      <c r="BL129" s="759"/>
      <c r="BM129" s="757">
        <v>18.11</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484</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485</v>
      </c>
      <c r="X130" s="764"/>
      <c r="Y130" s="764"/>
      <c r="Z130" s="765"/>
      <c r="AA130" s="766">
        <v>1158434</v>
      </c>
      <c r="AB130" s="767"/>
      <c r="AC130" s="767"/>
      <c r="AD130" s="767"/>
      <c r="AE130" s="768"/>
      <c r="AF130" s="769">
        <v>1145846</v>
      </c>
      <c r="AG130" s="767"/>
      <c r="AH130" s="767"/>
      <c r="AI130" s="767"/>
      <c r="AJ130" s="768"/>
      <c r="AK130" s="769">
        <v>1168217</v>
      </c>
      <c r="AL130" s="767"/>
      <c r="AM130" s="767"/>
      <c r="AN130" s="767"/>
      <c r="AO130" s="768"/>
      <c r="AP130" s="770"/>
      <c r="AQ130" s="771"/>
      <c r="AR130" s="771"/>
      <c r="AS130" s="771"/>
      <c r="AT130" s="772"/>
      <c r="AU130" s="227"/>
      <c r="AV130" s="227"/>
      <c r="AW130" s="227"/>
      <c r="AX130" s="738" t="s">
        <v>486</v>
      </c>
      <c r="AY130" s="739"/>
      <c r="AZ130" s="739"/>
      <c r="BA130" s="739"/>
      <c r="BB130" s="739"/>
      <c r="BC130" s="739"/>
      <c r="BD130" s="739"/>
      <c r="BE130" s="740"/>
      <c r="BF130" s="741">
        <v>6.2</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487</v>
      </c>
      <c r="X131" s="748"/>
      <c r="Y131" s="748"/>
      <c r="Z131" s="749"/>
      <c r="AA131" s="750">
        <v>9809031</v>
      </c>
      <c r="AB131" s="751"/>
      <c r="AC131" s="751"/>
      <c r="AD131" s="751"/>
      <c r="AE131" s="752"/>
      <c r="AF131" s="753">
        <v>10551663</v>
      </c>
      <c r="AG131" s="751"/>
      <c r="AH131" s="751"/>
      <c r="AI131" s="751"/>
      <c r="AJ131" s="752"/>
      <c r="AK131" s="753">
        <v>10339329</v>
      </c>
      <c r="AL131" s="751"/>
      <c r="AM131" s="751"/>
      <c r="AN131" s="751"/>
      <c r="AO131" s="752"/>
      <c r="AP131" s="754"/>
      <c r="AQ131" s="755"/>
      <c r="AR131" s="755"/>
      <c r="AS131" s="755"/>
      <c r="AT131" s="756"/>
      <c r="AU131" s="227"/>
      <c r="AV131" s="227"/>
      <c r="AW131" s="227"/>
      <c r="AX131" s="716" t="s">
        <v>488</v>
      </c>
      <c r="AY131" s="717"/>
      <c r="AZ131" s="717"/>
      <c r="BA131" s="717"/>
      <c r="BB131" s="717"/>
      <c r="BC131" s="717"/>
      <c r="BD131" s="717"/>
      <c r="BE131" s="718"/>
      <c r="BF131" s="719">
        <v>34.4</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489</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490</v>
      </c>
      <c r="W132" s="729"/>
      <c r="X132" s="729"/>
      <c r="Y132" s="729"/>
      <c r="Z132" s="730"/>
      <c r="AA132" s="731">
        <v>6.139240461</v>
      </c>
      <c r="AB132" s="732"/>
      <c r="AC132" s="732"/>
      <c r="AD132" s="732"/>
      <c r="AE132" s="733"/>
      <c r="AF132" s="734">
        <v>5.9471289030000003</v>
      </c>
      <c r="AG132" s="732"/>
      <c r="AH132" s="732"/>
      <c r="AI132" s="732"/>
      <c r="AJ132" s="733"/>
      <c r="AK132" s="734">
        <v>6.5500672240000002</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491</v>
      </c>
      <c r="W133" s="708"/>
      <c r="X133" s="708"/>
      <c r="Y133" s="708"/>
      <c r="Z133" s="709"/>
      <c r="AA133" s="710">
        <v>6.2</v>
      </c>
      <c r="AB133" s="711"/>
      <c r="AC133" s="711"/>
      <c r="AD133" s="711"/>
      <c r="AE133" s="712"/>
      <c r="AF133" s="710">
        <v>6.1</v>
      </c>
      <c r="AG133" s="711"/>
      <c r="AH133" s="711"/>
      <c r="AI133" s="711"/>
      <c r="AJ133" s="712"/>
      <c r="AK133" s="710">
        <v>6.2</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WDyWGq1GSbDOwptqpHD7Mvv4ogVy2IDYo6ldOz/gqnLQCMCnh+fuNTcs3iM3pUN7fw07hyoNyoGHD6uahelcOg==" saltValue="U+HORAzLiFtxddMPpqS1t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EF370-7532-477C-A818-43136FF83D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492</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mWw0ENanBnqvM++t+kthcVWWc/iwXkQ8Ihu9mnKk9gIDr0cLSUUc1lWiXS8KOcfpqiCdxsIe7fTimtM6tjP7dQ==" saltValue="VL133w+x69/Md7PyDtGZ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SN3wm1/28EwIrMvGhjOjPxm62PPCR13Z024tkWUX31TifL5C20Dz412PwEGI3fVEfJO6MaQZchgvFvhziRj6g==" saltValue="hDfxH1UYLNX0Mtf1Gmfj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493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494</v>
      </c>
      <c r="AL6" s="260"/>
      <c r="AM6" s="260"/>
      <c r="AN6" s="260"/>
    </row>
    <row r="7" spans="1:46" ht="13.5" customHeight="1" x14ac:dyDescent="0.15">
      <c r="A7" s="259"/>
      <c r="AK7" s="262"/>
      <c r="AL7" s="263"/>
      <c r="AM7" s="263"/>
      <c r="AN7" s="264"/>
      <c r="AO7" s="1105" t="s">
        <v>495</v>
      </c>
      <c r="AP7" s="265"/>
      <c r="AQ7" s="266" t="s">
        <v>496</v>
      </c>
      <c r="AR7" s="267"/>
    </row>
    <row r="8" spans="1:46" x14ac:dyDescent="0.15">
      <c r="A8" s="259"/>
      <c r="AK8" s="268"/>
      <c r="AL8" s="269"/>
      <c r="AM8" s="269"/>
      <c r="AN8" s="270"/>
      <c r="AO8" s="1106"/>
      <c r="AP8" s="271" t="s">
        <v>497</v>
      </c>
      <c r="AQ8" s="272" t="s">
        <v>498</v>
      </c>
      <c r="AR8" s="273" t="s">
        <v>499</v>
      </c>
    </row>
    <row r="9" spans="1:46" x14ac:dyDescent="0.15">
      <c r="A9" s="259"/>
      <c r="AK9" s="1117" t="s">
        <v>500</v>
      </c>
      <c r="AL9" s="1118"/>
      <c r="AM9" s="1118"/>
      <c r="AN9" s="1119"/>
      <c r="AO9" s="274">
        <v>2562691</v>
      </c>
      <c r="AP9" s="274">
        <v>46364</v>
      </c>
      <c r="AQ9" s="275">
        <v>65316</v>
      </c>
      <c r="AR9" s="276">
        <v>-29</v>
      </c>
    </row>
    <row r="10" spans="1:46" ht="13.5" customHeight="1" x14ac:dyDescent="0.15">
      <c r="A10" s="259"/>
      <c r="AK10" s="1117" t="s">
        <v>501</v>
      </c>
      <c r="AL10" s="1118"/>
      <c r="AM10" s="1118"/>
      <c r="AN10" s="1119"/>
      <c r="AO10" s="277">
        <v>492096</v>
      </c>
      <c r="AP10" s="277">
        <v>8903</v>
      </c>
      <c r="AQ10" s="278">
        <v>6075</v>
      </c>
      <c r="AR10" s="279">
        <v>46.6</v>
      </c>
    </row>
    <row r="11" spans="1:46" ht="13.5" customHeight="1" x14ac:dyDescent="0.15">
      <c r="A11" s="259"/>
      <c r="AK11" s="1117" t="s">
        <v>502</v>
      </c>
      <c r="AL11" s="1118"/>
      <c r="AM11" s="1118"/>
      <c r="AN11" s="1119"/>
      <c r="AO11" s="277" t="s">
        <v>503</v>
      </c>
      <c r="AP11" s="277" t="s">
        <v>503</v>
      </c>
      <c r="AQ11" s="278">
        <v>1232</v>
      </c>
      <c r="AR11" s="279" t="s">
        <v>503</v>
      </c>
    </row>
    <row r="12" spans="1:46" ht="13.5" customHeight="1" x14ac:dyDescent="0.15">
      <c r="A12" s="259"/>
      <c r="AK12" s="1117" t="s">
        <v>504</v>
      </c>
      <c r="AL12" s="1118"/>
      <c r="AM12" s="1118"/>
      <c r="AN12" s="1119"/>
      <c r="AO12" s="277" t="s">
        <v>503</v>
      </c>
      <c r="AP12" s="277" t="s">
        <v>503</v>
      </c>
      <c r="AQ12" s="278">
        <v>18</v>
      </c>
      <c r="AR12" s="279" t="s">
        <v>503</v>
      </c>
    </row>
    <row r="13" spans="1:46" ht="13.5" customHeight="1" x14ac:dyDescent="0.15">
      <c r="A13" s="259"/>
      <c r="AK13" s="1117" t="s">
        <v>505</v>
      </c>
      <c r="AL13" s="1118"/>
      <c r="AM13" s="1118"/>
      <c r="AN13" s="1119"/>
      <c r="AO13" s="277">
        <v>130125</v>
      </c>
      <c r="AP13" s="277">
        <v>2354</v>
      </c>
      <c r="AQ13" s="278">
        <v>2791</v>
      </c>
      <c r="AR13" s="279">
        <v>-15.7</v>
      </c>
    </row>
    <row r="14" spans="1:46" ht="13.5" customHeight="1" x14ac:dyDescent="0.15">
      <c r="A14" s="259"/>
      <c r="AK14" s="1117" t="s">
        <v>506</v>
      </c>
      <c r="AL14" s="1118"/>
      <c r="AM14" s="1118"/>
      <c r="AN14" s="1119"/>
      <c r="AO14" s="277">
        <v>76032</v>
      </c>
      <c r="AP14" s="277">
        <v>1376</v>
      </c>
      <c r="AQ14" s="278">
        <v>1364</v>
      </c>
      <c r="AR14" s="279">
        <v>0.9</v>
      </c>
    </row>
    <row r="15" spans="1:46" ht="13.5" customHeight="1" x14ac:dyDescent="0.15">
      <c r="A15" s="259"/>
      <c r="AK15" s="1120" t="s">
        <v>507</v>
      </c>
      <c r="AL15" s="1121"/>
      <c r="AM15" s="1121"/>
      <c r="AN15" s="1122"/>
      <c r="AO15" s="277">
        <v>-178102</v>
      </c>
      <c r="AP15" s="277">
        <v>-3222</v>
      </c>
      <c r="AQ15" s="278">
        <v>-4006</v>
      </c>
      <c r="AR15" s="279">
        <v>-19.600000000000001</v>
      </c>
    </row>
    <row r="16" spans="1:46" x14ac:dyDescent="0.15">
      <c r="A16" s="259"/>
      <c r="AK16" s="1120" t="s">
        <v>186</v>
      </c>
      <c r="AL16" s="1121"/>
      <c r="AM16" s="1121"/>
      <c r="AN16" s="1122"/>
      <c r="AO16" s="277">
        <v>3082842</v>
      </c>
      <c r="AP16" s="277">
        <v>55775</v>
      </c>
      <c r="AQ16" s="278">
        <v>72790</v>
      </c>
      <c r="AR16" s="279">
        <v>-23.4</v>
      </c>
    </row>
    <row r="17" spans="1:46" x14ac:dyDescent="0.15">
      <c r="A17" s="259"/>
    </row>
    <row r="18" spans="1:46" x14ac:dyDescent="0.15">
      <c r="A18" s="259"/>
      <c r="AQ18" s="280"/>
      <c r="AR18" s="280"/>
    </row>
    <row r="19" spans="1:46" x14ac:dyDescent="0.15">
      <c r="A19" s="259"/>
      <c r="AK19" s="255" t="s">
        <v>508</v>
      </c>
    </row>
    <row r="20" spans="1:46" x14ac:dyDescent="0.15">
      <c r="A20" s="259"/>
      <c r="AK20" s="281"/>
      <c r="AL20" s="282"/>
      <c r="AM20" s="282"/>
      <c r="AN20" s="283"/>
      <c r="AO20" s="284" t="s">
        <v>509</v>
      </c>
      <c r="AP20" s="285" t="s">
        <v>510</v>
      </c>
      <c r="AQ20" s="286" t="s">
        <v>511</v>
      </c>
      <c r="AR20" s="287"/>
    </row>
    <row r="21" spans="1:46" s="260" customFormat="1" x14ac:dyDescent="0.15">
      <c r="A21" s="288"/>
      <c r="AK21" s="1123" t="s">
        <v>512</v>
      </c>
      <c r="AL21" s="1124"/>
      <c r="AM21" s="1124"/>
      <c r="AN21" s="1125"/>
      <c r="AO21" s="289">
        <v>5.26</v>
      </c>
      <c r="AP21" s="290">
        <v>6.54</v>
      </c>
      <c r="AQ21" s="291">
        <v>-1.28</v>
      </c>
      <c r="AS21" s="292"/>
      <c r="AT21" s="288"/>
    </row>
    <row r="22" spans="1:46" s="260" customFormat="1" x14ac:dyDescent="0.15">
      <c r="A22" s="288"/>
      <c r="AK22" s="1123" t="s">
        <v>513</v>
      </c>
      <c r="AL22" s="1124"/>
      <c r="AM22" s="1124"/>
      <c r="AN22" s="1125"/>
      <c r="AO22" s="293">
        <v>96.4</v>
      </c>
      <c r="AP22" s="294">
        <v>98.3</v>
      </c>
      <c r="AQ22" s="295">
        <v>-1.9</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514</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515</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516</v>
      </c>
      <c r="AL29" s="260"/>
      <c r="AM29" s="260"/>
      <c r="AN29" s="260"/>
      <c r="AS29" s="302"/>
    </row>
    <row r="30" spans="1:46" ht="13.5" customHeight="1" x14ac:dyDescent="0.15">
      <c r="A30" s="259"/>
      <c r="AK30" s="262"/>
      <c r="AL30" s="263"/>
      <c r="AM30" s="263"/>
      <c r="AN30" s="264"/>
      <c r="AO30" s="1105" t="s">
        <v>495</v>
      </c>
      <c r="AP30" s="265"/>
      <c r="AQ30" s="266" t="s">
        <v>496</v>
      </c>
      <c r="AR30" s="267"/>
    </row>
    <row r="31" spans="1:46" x14ac:dyDescent="0.15">
      <c r="A31" s="259"/>
      <c r="AK31" s="268"/>
      <c r="AL31" s="269"/>
      <c r="AM31" s="269"/>
      <c r="AN31" s="270"/>
      <c r="AO31" s="1106"/>
      <c r="AP31" s="271" t="s">
        <v>497</v>
      </c>
      <c r="AQ31" s="272" t="s">
        <v>498</v>
      </c>
      <c r="AR31" s="273" t="s">
        <v>499</v>
      </c>
    </row>
    <row r="32" spans="1:46" ht="27" customHeight="1" x14ac:dyDescent="0.15">
      <c r="A32" s="259"/>
      <c r="AK32" s="1107" t="s">
        <v>517</v>
      </c>
      <c r="AL32" s="1108"/>
      <c r="AM32" s="1108"/>
      <c r="AN32" s="1109"/>
      <c r="AO32" s="303">
        <v>1484451</v>
      </c>
      <c r="AP32" s="303">
        <v>26857</v>
      </c>
      <c r="AQ32" s="304">
        <v>35011</v>
      </c>
      <c r="AR32" s="305">
        <v>-23.3</v>
      </c>
    </row>
    <row r="33" spans="1:46" ht="13.5" customHeight="1" x14ac:dyDescent="0.15">
      <c r="A33" s="259"/>
      <c r="AK33" s="1107" t="s">
        <v>518</v>
      </c>
      <c r="AL33" s="1108"/>
      <c r="AM33" s="1108"/>
      <c r="AN33" s="1109"/>
      <c r="AO33" s="303" t="s">
        <v>503</v>
      </c>
      <c r="AP33" s="303" t="s">
        <v>503</v>
      </c>
      <c r="AQ33" s="304" t="s">
        <v>503</v>
      </c>
      <c r="AR33" s="305" t="s">
        <v>503</v>
      </c>
    </row>
    <row r="34" spans="1:46" ht="27" customHeight="1" x14ac:dyDescent="0.15">
      <c r="A34" s="259"/>
      <c r="AK34" s="1107" t="s">
        <v>519</v>
      </c>
      <c r="AL34" s="1108"/>
      <c r="AM34" s="1108"/>
      <c r="AN34" s="1109"/>
      <c r="AO34" s="303" t="s">
        <v>503</v>
      </c>
      <c r="AP34" s="303" t="s">
        <v>503</v>
      </c>
      <c r="AQ34" s="304">
        <v>4</v>
      </c>
      <c r="AR34" s="305" t="s">
        <v>503</v>
      </c>
    </row>
    <row r="35" spans="1:46" ht="27" customHeight="1" x14ac:dyDescent="0.15">
      <c r="A35" s="259"/>
      <c r="AK35" s="1107" t="s">
        <v>520</v>
      </c>
      <c r="AL35" s="1108"/>
      <c r="AM35" s="1108"/>
      <c r="AN35" s="1109"/>
      <c r="AO35" s="303">
        <v>318454</v>
      </c>
      <c r="AP35" s="303">
        <v>5761</v>
      </c>
      <c r="AQ35" s="304">
        <v>8351</v>
      </c>
      <c r="AR35" s="305">
        <v>-31</v>
      </c>
    </row>
    <row r="36" spans="1:46" ht="27" customHeight="1" x14ac:dyDescent="0.15">
      <c r="A36" s="259"/>
      <c r="AK36" s="1107" t="s">
        <v>521</v>
      </c>
      <c r="AL36" s="1108"/>
      <c r="AM36" s="1108"/>
      <c r="AN36" s="1109"/>
      <c r="AO36" s="303">
        <v>42545</v>
      </c>
      <c r="AP36" s="303">
        <v>770</v>
      </c>
      <c r="AQ36" s="304">
        <v>1645</v>
      </c>
      <c r="AR36" s="305">
        <v>-53.2</v>
      </c>
    </row>
    <row r="37" spans="1:46" ht="13.5" customHeight="1" x14ac:dyDescent="0.15">
      <c r="A37" s="259"/>
      <c r="AK37" s="1107" t="s">
        <v>522</v>
      </c>
      <c r="AL37" s="1108"/>
      <c r="AM37" s="1108"/>
      <c r="AN37" s="1109"/>
      <c r="AO37" s="303" t="s">
        <v>503</v>
      </c>
      <c r="AP37" s="303" t="s">
        <v>503</v>
      </c>
      <c r="AQ37" s="304">
        <v>1050</v>
      </c>
      <c r="AR37" s="305" t="s">
        <v>503</v>
      </c>
    </row>
    <row r="38" spans="1:46" ht="27" customHeight="1" x14ac:dyDescent="0.15">
      <c r="A38" s="259"/>
      <c r="AK38" s="1110" t="s">
        <v>523</v>
      </c>
      <c r="AL38" s="1111"/>
      <c r="AM38" s="1111"/>
      <c r="AN38" s="1112"/>
      <c r="AO38" s="306" t="s">
        <v>503</v>
      </c>
      <c r="AP38" s="306" t="s">
        <v>503</v>
      </c>
      <c r="AQ38" s="307">
        <v>1</v>
      </c>
      <c r="AR38" s="295" t="s">
        <v>503</v>
      </c>
      <c r="AS38" s="302"/>
    </row>
    <row r="39" spans="1:46" x14ac:dyDescent="0.15">
      <c r="A39" s="259"/>
      <c r="AK39" s="1110" t="s">
        <v>524</v>
      </c>
      <c r="AL39" s="1111"/>
      <c r="AM39" s="1111"/>
      <c r="AN39" s="1112"/>
      <c r="AO39" s="303" t="s">
        <v>503</v>
      </c>
      <c r="AP39" s="303" t="s">
        <v>503</v>
      </c>
      <c r="AQ39" s="304">
        <v>-5851</v>
      </c>
      <c r="AR39" s="305" t="s">
        <v>503</v>
      </c>
      <c r="AS39" s="302"/>
    </row>
    <row r="40" spans="1:46" ht="27" customHeight="1" x14ac:dyDescent="0.15">
      <c r="A40" s="259"/>
      <c r="AK40" s="1107" t="s">
        <v>525</v>
      </c>
      <c r="AL40" s="1108"/>
      <c r="AM40" s="1108"/>
      <c r="AN40" s="1109"/>
      <c r="AO40" s="303">
        <v>-1168217</v>
      </c>
      <c r="AP40" s="303">
        <v>-21135</v>
      </c>
      <c r="AQ40" s="304">
        <v>-27858</v>
      </c>
      <c r="AR40" s="305">
        <v>-24.1</v>
      </c>
      <c r="AS40" s="302"/>
    </row>
    <row r="41" spans="1:46" x14ac:dyDescent="0.15">
      <c r="A41" s="259"/>
      <c r="AK41" s="1113" t="s">
        <v>300</v>
      </c>
      <c r="AL41" s="1114"/>
      <c r="AM41" s="1114"/>
      <c r="AN41" s="1115"/>
      <c r="AO41" s="303">
        <v>677233</v>
      </c>
      <c r="AP41" s="303">
        <v>12253</v>
      </c>
      <c r="AQ41" s="304">
        <v>12351</v>
      </c>
      <c r="AR41" s="305">
        <v>-0.8</v>
      </c>
      <c r="AS41" s="302"/>
    </row>
    <row r="42" spans="1:46" x14ac:dyDescent="0.15">
      <c r="A42" s="259"/>
      <c r="AK42" s="308" t="s">
        <v>526</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527</v>
      </c>
    </row>
    <row r="48" spans="1:46" x14ac:dyDescent="0.15">
      <c r="A48" s="259"/>
      <c r="AK48" s="313" t="s">
        <v>528</v>
      </c>
      <c r="AL48" s="313"/>
      <c r="AM48" s="313"/>
      <c r="AN48" s="313"/>
      <c r="AO48" s="313"/>
      <c r="AP48" s="313"/>
      <c r="AQ48" s="314"/>
      <c r="AR48" s="313"/>
    </row>
    <row r="49" spans="1:44" ht="13.5" customHeight="1" x14ac:dyDescent="0.15">
      <c r="A49" s="259"/>
      <c r="AK49" s="315"/>
      <c r="AL49" s="316"/>
      <c r="AM49" s="1100" t="s">
        <v>495</v>
      </c>
      <c r="AN49" s="1102" t="s">
        <v>529</v>
      </c>
      <c r="AO49" s="1103"/>
      <c r="AP49" s="1103"/>
      <c r="AQ49" s="1103"/>
      <c r="AR49" s="1104"/>
    </row>
    <row r="50" spans="1:44" x14ac:dyDescent="0.15">
      <c r="A50" s="259"/>
      <c r="AK50" s="317"/>
      <c r="AL50" s="318"/>
      <c r="AM50" s="1101"/>
      <c r="AN50" s="319" t="s">
        <v>530</v>
      </c>
      <c r="AO50" s="320" t="s">
        <v>531</v>
      </c>
      <c r="AP50" s="321" t="s">
        <v>532</v>
      </c>
      <c r="AQ50" s="322" t="s">
        <v>533</v>
      </c>
      <c r="AR50" s="323" t="s">
        <v>534</v>
      </c>
    </row>
    <row r="51" spans="1:44" x14ac:dyDescent="0.15">
      <c r="A51" s="259"/>
      <c r="AK51" s="315" t="s">
        <v>535</v>
      </c>
      <c r="AL51" s="316"/>
      <c r="AM51" s="324">
        <v>4112153</v>
      </c>
      <c r="AN51" s="325">
        <v>74377</v>
      </c>
      <c r="AO51" s="326">
        <v>105.5</v>
      </c>
      <c r="AP51" s="327">
        <v>41934</v>
      </c>
      <c r="AQ51" s="328">
        <v>-12.3</v>
      </c>
      <c r="AR51" s="329">
        <v>117.8</v>
      </c>
    </row>
    <row r="52" spans="1:44" x14ac:dyDescent="0.15">
      <c r="A52" s="259"/>
      <c r="AK52" s="330"/>
      <c r="AL52" s="331" t="s">
        <v>536</v>
      </c>
      <c r="AM52" s="332">
        <v>1104234</v>
      </c>
      <c r="AN52" s="333">
        <v>19972</v>
      </c>
      <c r="AO52" s="334">
        <v>108.1</v>
      </c>
      <c r="AP52" s="335">
        <v>23352</v>
      </c>
      <c r="AQ52" s="336">
        <v>-9.6999999999999993</v>
      </c>
      <c r="AR52" s="337">
        <v>117.8</v>
      </c>
    </row>
    <row r="53" spans="1:44" x14ac:dyDescent="0.15">
      <c r="A53" s="259"/>
      <c r="AK53" s="315" t="s">
        <v>537</v>
      </c>
      <c r="AL53" s="316"/>
      <c r="AM53" s="324">
        <v>2410746</v>
      </c>
      <c r="AN53" s="325">
        <v>43478</v>
      </c>
      <c r="AO53" s="326">
        <v>-41.5</v>
      </c>
      <c r="AP53" s="327">
        <v>45588</v>
      </c>
      <c r="AQ53" s="328">
        <v>8.6999999999999993</v>
      </c>
      <c r="AR53" s="329">
        <v>-50.2</v>
      </c>
    </row>
    <row r="54" spans="1:44" x14ac:dyDescent="0.15">
      <c r="A54" s="259"/>
      <c r="AK54" s="330"/>
      <c r="AL54" s="331" t="s">
        <v>536</v>
      </c>
      <c r="AM54" s="332">
        <v>620087</v>
      </c>
      <c r="AN54" s="333">
        <v>11183</v>
      </c>
      <c r="AO54" s="334">
        <v>-44</v>
      </c>
      <c r="AP54" s="335">
        <v>24150</v>
      </c>
      <c r="AQ54" s="336">
        <v>3.4</v>
      </c>
      <c r="AR54" s="337">
        <v>-47.4</v>
      </c>
    </row>
    <row r="55" spans="1:44" x14ac:dyDescent="0.15">
      <c r="A55" s="259"/>
      <c r="AK55" s="315" t="s">
        <v>538</v>
      </c>
      <c r="AL55" s="316"/>
      <c r="AM55" s="324">
        <v>1472281</v>
      </c>
      <c r="AN55" s="325">
        <v>26477</v>
      </c>
      <c r="AO55" s="326">
        <v>-39.1</v>
      </c>
      <c r="AP55" s="327">
        <v>45483</v>
      </c>
      <c r="AQ55" s="328">
        <v>-0.2</v>
      </c>
      <c r="AR55" s="329">
        <v>-38.9</v>
      </c>
    </row>
    <row r="56" spans="1:44" x14ac:dyDescent="0.15">
      <c r="A56" s="259"/>
      <c r="AK56" s="330"/>
      <c r="AL56" s="331" t="s">
        <v>536</v>
      </c>
      <c r="AM56" s="332">
        <v>306812</v>
      </c>
      <c r="AN56" s="333">
        <v>5518</v>
      </c>
      <c r="AO56" s="334">
        <v>-50.7</v>
      </c>
      <c r="AP56" s="335">
        <v>24241</v>
      </c>
      <c r="AQ56" s="336">
        <v>0.4</v>
      </c>
      <c r="AR56" s="337">
        <v>-51.1</v>
      </c>
    </row>
    <row r="57" spans="1:44" x14ac:dyDescent="0.15">
      <c r="A57" s="259"/>
      <c r="AK57" s="315" t="s">
        <v>539</v>
      </c>
      <c r="AL57" s="316"/>
      <c r="AM57" s="324">
        <v>1359326</v>
      </c>
      <c r="AN57" s="325">
        <v>24430</v>
      </c>
      <c r="AO57" s="326">
        <v>-7.7</v>
      </c>
      <c r="AP57" s="327">
        <v>45945</v>
      </c>
      <c r="AQ57" s="328">
        <v>1</v>
      </c>
      <c r="AR57" s="329">
        <v>-8.6999999999999993</v>
      </c>
    </row>
    <row r="58" spans="1:44" x14ac:dyDescent="0.15">
      <c r="A58" s="259"/>
      <c r="AK58" s="330"/>
      <c r="AL58" s="331" t="s">
        <v>536</v>
      </c>
      <c r="AM58" s="332">
        <v>438777</v>
      </c>
      <c r="AN58" s="333">
        <v>7886</v>
      </c>
      <c r="AO58" s="334">
        <v>42.9</v>
      </c>
      <c r="AP58" s="335">
        <v>25180</v>
      </c>
      <c r="AQ58" s="336">
        <v>3.9</v>
      </c>
      <c r="AR58" s="337">
        <v>39</v>
      </c>
    </row>
    <row r="59" spans="1:44" x14ac:dyDescent="0.15">
      <c r="A59" s="259"/>
      <c r="AK59" s="315" t="s">
        <v>540</v>
      </c>
      <c r="AL59" s="316"/>
      <c r="AM59" s="324">
        <v>1603933</v>
      </c>
      <c r="AN59" s="325">
        <v>29018</v>
      </c>
      <c r="AO59" s="326">
        <v>18.8</v>
      </c>
      <c r="AP59" s="327">
        <v>44475</v>
      </c>
      <c r="AQ59" s="328">
        <v>-3.2</v>
      </c>
      <c r="AR59" s="329">
        <v>22</v>
      </c>
    </row>
    <row r="60" spans="1:44" x14ac:dyDescent="0.15">
      <c r="A60" s="259"/>
      <c r="AK60" s="330"/>
      <c r="AL60" s="331" t="s">
        <v>536</v>
      </c>
      <c r="AM60" s="332">
        <v>544903</v>
      </c>
      <c r="AN60" s="333">
        <v>9858</v>
      </c>
      <c r="AO60" s="334">
        <v>25</v>
      </c>
      <c r="AP60" s="335">
        <v>24780</v>
      </c>
      <c r="AQ60" s="336">
        <v>-1.6</v>
      </c>
      <c r="AR60" s="337">
        <v>26.6</v>
      </c>
    </row>
    <row r="61" spans="1:44" x14ac:dyDescent="0.15">
      <c r="A61" s="259"/>
      <c r="AK61" s="315" t="s">
        <v>541</v>
      </c>
      <c r="AL61" s="338"/>
      <c r="AM61" s="324">
        <v>2191688</v>
      </c>
      <c r="AN61" s="325">
        <v>39556</v>
      </c>
      <c r="AO61" s="326">
        <v>7.2</v>
      </c>
      <c r="AP61" s="327">
        <v>44685</v>
      </c>
      <c r="AQ61" s="339">
        <v>-1.2</v>
      </c>
      <c r="AR61" s="329">
        <v>8.4</v>
      </c>
    </row>
    <row r="62" spans="1:44" x14ac:dyDescent="0.15">
      <c r="A62" s="259"/>
      <c r="AK62" s="330"/>
      <c r="AL62" s="331" t="s">
        <v>536</v>
      </c>
      <c r="AM62" s="332">
        <v>602963</v>
      </c>
      <c r="AN62" s="333">
        <v>10883</v>
      </c>
      <c r="AO62" s="334">
        <v>16.3</v>
      </c>
      <c r="AP62" s="335">
        <v>24341</v>
      </c>
      <c r="AQ62" s="336">
        <v>-0.7</v>
      </c>
      <c r="AR62" s="337">
        <v>17</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FxTd4OiesnChl4xdCx7hxrKX2v09Sif7o8g6bYP509Dgw6Fjd6Si24uToOFhE6FjZkd8KDVVJdfXmMM3YEI+Lg==" saltValue="sY/YIFfAR1p3bg0dLfSBa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543</v>
      </c>
    </row>
    <row r="121" spans="125:125" ht="13.5" hidden="1" customHeight="1" x14ac:dyDescent="0.15">
      <c r="DU121" s="253"/>
    </row>
  </sheetData>
  <sheetProtection algorithmName="SHA-512" hashValue="u+ZZG1N5czce8JGS4cJUWMBsIinrtJ+1xlJW2v7/hz+YvUH+k1gTDtX3b5x/fwr588PpqFxitslsd2dBdugwOg==" saltValue="No1dX/dXLdI+rLo72FsY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544</v>
      </c>
    </row>
  </sheetData>
  <sheetProtection algorithmName="SHA-512" hashValue="iK3AuUh7LhJ5zF09yuppNxo+cQ9Jb084kvre1gB8jSYN3esJACOFWxBICnltIiJ9czpvQrbn8/gKgcFlmLyl5g==" saltValue="DcYSDhSJMwgNPnZcYRff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26" t="s">
        <v>3</v>
      </c>
      <c r="D47" s="1126"/>
      <c r="E47" s="1127"/>
      <c r="F47" s="11">
        <v>13.02</v>
      </c>
      <c r="G47" s="12">
        <v>13.92</v>
      </c>
      <c r="H47" s="12">
        <v>15.69</v>
      </c>
      <c r="I47" s="12">
        <v>19.100000000000001</v>
      </c>
      <c r="J47" s="13">
        <v>18.940000000000001</v>
      </c>
    </row>
    <row r="48" spans="2:10" ht="57.75" customHeight="1" x14ac:dyDescent="0.15">
      <c r="B48" s="14"/>
      <c r="C48" s="1128" t="s">
        <v>4</v>
      </c>
      <c r="D48" s="1128"/>
      <c r="E48" s="1129"/>
      <c r="F48" s="15">
        <v>3.33</v>
      </c>
      <c r="G48" s="16">
        <v>4.05</v>
      </c>
      <c r="H48" s="16">
        <v>4.8600000000000003</v>
      </c>
      <c r="I48" s="16">
        <v>6.46</v>
      </c>
      <c r="J48" s="17">
        <v>5.64</v>
      </c>
    </row>
    <row r="49" spans="2:10" ht="57.75" customHeight="1" thickBot="1" x14ac:dyDescent="0.2">
      <c r="B49" s="18"/>
      <c r="C49" s="1130" t="s">
        <v>5</v>
      </c>
      <c r="D49" s="1130"/>
      <c r="E49" s="1131"/>
      <c r="F49" s="19">
        <v>1.57</v>
      </c>
      <c r="G49" s="20">
        <v>1.79</v>
      </c>
      <c r="H49" s="20">
        <v>3.07</v>
      </c>
      <c r="I49" s="20">
        <v>6.28</v>
      </c>
      <c r="J49" s="21" t="s">
        <v>550</v>
      </c>
    </row>
    <row r="50" spans="2:10" x14ac:dyDescent="0.15"/>
  </sheetData>
  <sheetProtection algorithmName="SHA-512" hashValue="5D7ziTnRuHF2KKgXL/t5lP5MXxtXzXpWMoUfeBhtbXTD3Nib/qP0nwcmAHW4lvt7e4TSpZTsTEa9WlnNZ4+AlA==" saltValue="SEVc3JU1Gq6cymuJMHf8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さ 佐々木　悠伍</cp:lastModifiedBy>
  <cp:lastPrinted>2024-03-14T05:45:53Z</cp:lastPrinted>
  <dcterms:created xsi:type="dcterms:W3CDTF">2024-02-04T23:54:56Z</dcterms:created>
  <dcterms:modified xsi:type="dcterms:W3CDTF">2024-03-26T05:18:15Z</dcterms:modified>
  <cp:category/>
</cp:coreProperties>
</file>